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CoC Performance Monitoring\Quarterly Performance  Score Cards\"/>
    </mc:Choice>
  </mc:AlternateContent>
  <bookViews>
    <workbookView xWindow="0" yWindow="0" windowWidth="16392" windowHeight="5736"/>
  </bookViews>
  <sheets>
    <sheet name="instructions" sheetId="9" r:id="rId1"/>
    <sheet name="PSH Project" sheetId="5" r:id="rId2"/>
    <sheet name="RRH Project" sheetId="6" r:id="rId3"/>
    <sheet name="1ST Year Projects " sheetId="8" state="hidden" r:id="rId4"/>
  </sheets>
  <definedNames>
    <definedName name="_xlnm.Print_Area" localSheetId="1">'PSH Project'!$A$1:$I$65</definedName>
    <definedName name="_xlnm.Print_Titles" localSheetId="1">'PSH Project'!$13:$13</definedName>
    <definedName name="Text55" localSheetId="1">'PSH Project'!#REF!</definedName>
    <definedName name="Z_0E6EAB39_62FC_4911_882B_D09724AE24EE_.wvu.PrintArea" localSheetId="1" hidden="1">'PSH Project'!$A$1:$I$65</definedName>
    <definedName name="Z_0E6EAB39_62FC_4911_882B_D09724AE24EE_.wvu.PrintTitles" localSheetId="1" hidden="1">'PSH Project'!#REF!</definedName>
    <definedName name="Z_1C38CC1D_443C_4FB6_968C_5069B224AE62_.wvu.PrintArea" localSheetId="1" hidden="1">'PSH Project'!$A$1:$I$65</definedName>
    <definedName name="Z_1C38CC1D_443C_4FB6_968C_5069B224AE62_.wvu.PrintTitles" localSheetId="1" hidden="1">'PSH Project'!#REF!</definedName>
    <definedName name="Z_1C5E78B3_1683_4727_A477_7CA85478CB00_.wvu.PrintArea" localSheetId="1" hidden="1">'PSH Project'!$A$13:$B$18</definedName>
    <definedName name="Z_1C5E78B3_1683_4727_A477_7CA85478CB00_.wvu.PrintTitles" localSheetId="1" hidden="1">'PSH Project'!#REF!</definedName>
    <definedName name="Z_86663384_8A30_4484_8C44_D42307FED964_.wvu.PrintArea" localSheetId="1" hidden="1">'PSH Project'!$A$1:$I$65</definedName>
    <definedName name="Z_86663384_8A30_4484_8C44_D42307FED964_.wvu.PrintTitles" localSheetId="1" hidden="1">'PSH Project'!#REF!</definedName>
    <definedName name="Z_C3EBE005_D463_4ADF_B405_101CE6C57188_.wvu.PrintArea" localSheetId="1" hidden="1">'PSH Project'!$A$1:$I$65</definedName>
    <definedName name="Z_C3EBE005_D463_4ADF_B405_101CE6C57188_.wvu.PrintTitles" localSheetId="1" hidden="1">'PSH Project'!#REF!</definedName>
    <definedName name="Z_D20F8D14_3FF0_4049_AF4F_E77DB0AD11D5_.wvu.PrintArea" localSheetId="1" hidden="1">'PSH Project'!$A$1:$I$65</definedName>
    <definedName name="Z_D20F8D14_3FF0_4049_AF4F_E77DB0AD11D5_.wvu.PrintTitles" localSheetId="1" hidden="1">'PSH Project'!#REF!</definedName>
    <definedName name="Z_FEB71B77_7844_4F72_9B5C_E8A46DC42546_.wvu.PrintArea" localSheetId="1" hidden="1">'PSH Project'!$A$1:$I$65</definedName>
    <definedName name="Z_FEB71B77_7844_4F72_9B5C_E8A46DC42546_.wvu.PrintTitles" localSheetId="1" hidden="1">'PSH Project'!#REF!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6" l="1"/>
  <c r="H68" i="5"/>
  <c r="F68" i="5"/>
  <c r="F57" i="6" l="1"/>
  <c r="F54" i="6"/>
  <c r="F65" i="5"/>
  <c r="F38" i="6"/>
  <c r="F33" i="5" l="1"/>
  <c r="F43" i="6" l="1"/>
  <c r="H72" i="5"/>
  <c r="F51" i="5"/>
  <c r="E32" i="5"/>
  <c r="F27" i="5" s="1"/>
  <c r="H43" i="5" l="1"/>
  <c r="F53" i="5"/>
  <c r="E50" i="5"/>
  <c r="F46" i="5" s="1"/>
  <c r="H23" i="5"/>
  <c r="H18" i="5"/>
  <c r="H45" i="5"/>
  <c r="H44" i="5"/>
  <c r="H36" i="6"/>
  <c r="H35" i="6"/>
  <c r="H27" i="6"/>
  <c r="H18" i="6"/>
  <c r="H23" i="6"/>
  <c r="F30" i="6"/>
  <c r="F38" i="5"/>
  <c r="F27" i="6"/>
  <c r="E43" i="8"/>
  <c r="H51" i="6" l="1"/>
  <c r="H24" i="6"/>
  <c r="F39" i="8"/>
  <c r="F32" i="8"/>
  <c r="F29" i="8"/>
  <c r="H59" i="8"/>
  <c r="F10" i="8" s="1"/>
  <c r="I51" i="8"/>
  <c r="I59" i="8" s="1"/>
  <c r="G10" i="8" s="1"/>
  <c r="H51" i="8"/>
  <c r="F9" i="8" s="1"/>
  <c r="I27" i="8"/>
  <c r="G8" i="8" s="1"/>
  <c r="H27" i="8"/>
  <c r="F8" i="8" s="1"/>
  <c r="G9" i="8" l="1"/>
  <c r="G11" i="8" s="1"/>
  <c r="F11" i="8"/>
  <c r="H62" i="5" l="1"/>
  <c r="I24" i="6" l="1"/>
  <c r="H24" i="5" l="1"/>
  <c r="I51" i="6" l="1"/>
  <c r="G9" i="6" s="1"/>
  <c r="F9" i="6"/>
  <c r="I62" i="5"/>
  <c r="H63" i="6" l="1"/>
  <c r="F10" i="6" s="1"/>
  <c r="I63" i="6"/>
  <c r="G10" i="6" s="1"/>
  <c r="G8" i="6"/>
  <c r="F8" i="6"/>
  <c r="H74" i="5"/>
  <c r="F10" i="5" s="1"/>
  <c r="F11" i="6" l="1"/>
  <c r="G11" i="6"/>
  <c r="I74" i="5"/>
  <c r="G10" i="5" s="1"/>
  <c r="F9" i="5"/>
  <c r="I24" i="5"/>
  <c r="G8" i="5" s="1"/>
  <c r="F8" i="5"/>
  <c r="G9" i="5"/>
  <c r="G11" i="5" l="1"/>
  <c r="F11" i="5"/>
</calcChain>
</file>

<file path=xl/comments1.xml><?xml version="1.0" encoding="utf-8"?>
<comments xmlns="http://schemas.openxmlformats.org/spreadsheetml/2006/main">
  <authors>
    <author>Jim Ward</author>
  </authors>
  <commentList>
    <comment ref="B32" authorId="0" shapeId="0">
      <text>
        <r>
          <rPr>
            <b/>
            <sz val="9"/>
            <color indexed="81"/>
            <rFont val="Tahoma"/>
            <family val="2"/>
          </rPr>
          <t>Jim Ward:</t>
        </r>
        <r>
          <rPr>
            <sz val="9"/>
            <color indexed="81"/>
            <rFont val="Tahoma"/>
            <family val="2"/>
          </rPr>
          <t xml:space="preserve">
Put on PSH ScoreCard</t>
        </r>
      </text>
    </comment>
    <comment ref="C39" authorId="0" shapeId="0">
      <text>
        <r>
          <rPr>
            <b/>
            <sz val="9"/>
            <color indexed="81"/>
            <rFont val="Tahoma"/>
            <family val="2"/>
          </rPr>
          <t>Jim Ward:</t>
        </r>
        <r>
          <rPr>
            <sz val="9"/>
            <color indexed="81"/>
            <rFont val="Tahoma"/>
            <family val="2"/>
          </rPr>
          <t xml:space="preserve">
Units not Participants.</t>
        </r>
      </text>
    </comment>
  </commentList>
</comments>
</file>

<file path=xl/sharedStrings.xml><?xml version="1.0" encoding="utf-8"?>
<sst xmlns="http://schemas.openxmlformats.org/spreadsheetml/2006/main" count="490" uniqueCount="269">
  <si>
    <t>AGENCY NAME:</t>
  </si>
  <si>
    <t>PROJECT NAME:</t>
  </si>
  <si>
    <t>REPORTING PERIOD:</t>
  </si>
  <si>
    <t>Scorecard Summary</t>
  </si>
  <si>
    <t>Rating Category</t>
  </si>
  <si>
    <t>Maximum
Points</t>
  </si>
  <si>
    <t>1. HMIS Data Quality</t>
  </si>
  <si>
    <t xml:space="preserve">2. Project Performance </t>
  </si>
  <si>
    <t>Total Points</t>
  </si>
  <si>
    <t xml:space="preserve"> #</t>
  </si>
  <si>
    <t>Overview</t>
  </si>
  <si>
    <t>Where to find information?</t>
  </si>
  <si>
    <t>PROJECT
ANSWER</t>
  </si>
  <si>
    <t>Scoring Mechanism</t>
  </si>
  <si>
    <t>Maximum
Possible Pts</t>
  </si>
  <si>
    <t>PROJECT
SCORE</t>
  </si>
  <si>
    <t>Total HMIS Data Quality</t>
  </si>
  <si>
    <t xml:space="preserve">2: Project Performance
</t>
  </si>
  <si>
    <t>Refer to your housing program eligibility criteria-policies and procedures &amp; answer accordingly. Please attach a copy of the program policy to this scorecard, indicating page where criteria is outlined.</t>
  </si>
  <si>
    <t>Total for Section 2</t>
  </si>
  <si>
    <r>
      <t xml:space="preserve">Project Score
</t>
    </r>
    <r>
      <rPr>
        <i/>
        <sz val="11"/>
        <color indexed="8"/>
        <rFont val="Calibri"/>
        <family val="2"/>
      </rPr>
      <t>(This section auto-populates as card is completed)</t>
    </r>
  </si>
  <si>
    <t xml:space="preserve">2: Overview of Project Performance Questions
► Achieving program outcomes is crucial to ensure programs are ending homelessness for their clients.
► Assessing and monitoring project outcomes is also necessary to understand a program's rate of success and their contribution to meeting performance goals at the CoC level.  </t>
  </si>
  <si>
    <t>X/3</t>
  </si>
  <si>
    <r>
      <rPr>
        <b/>
        <sz val="11"/>
        <rFont val="Calibri"/>
        <family val="2"/>
      </rPr>
      <t xml:space="preserve">Timely APR Submission </t>
    </r>
    <r>
      <rPr>
        <sz val="11"/>
        <rFont val="Calibri"/>
        <family val="2"/>
      </rPr>
      <t xml:space="preserve">
Timely submission of APRs to HUD is important for the CoC as it impacts its CoC funding. 
</t>
    </r>
    <r>
      <rPr>
        <i/>
        <sz val="11"/>
        <rFont val="Calibri"/>
        <family val="2"/>
      </rPr>
      <t>Did your project submit the last applicable APR within the required period, that is within 90 days of the end of your agency's operating year?</t>
    </r>
    <r>
      <rPr>
        <sz val="11"/>
        <rFont val="Calibri"/>
        <family val="2"/>
      </rPr>
      <t xml:space="preserve">
</t>
    </r>
  </si>
  <si>
    <r>
      <t xml:space="preserve">To calculate, subtract the </t>
    </r>
    <r>
      <rPr>
        <i/>
        <sz val="11"/>
        <color indexed="8"/>
        <rFont val="Calibri"/>
        <family val="2"/>
      </rPr>
      <t>Submission Date</t>
    </r>
    <r>
      <rPr>
        <sz val="11"/>
        <color indexed="8"/>
        <rFont val="Calibri"/>
        <family val="2"/>
      </rPr>
      <t xml:space="preserve"> minus the </t>
    </r>
    <r>
      <rPr>
        <i/>
        <sz val="11"/>
        <color indexed="8"/>
        <rFont val="Calibri"/>
        <family val="2"/>
      </rPr>
      <t>End of the Operating Year</t>
    </r>
    <r>
      <rPr>
        <sz val="11"/>
        <color indexed="8"/>
        <rFont val="Calibri"/>
        <family val="2"/>
      </rPr>
      <t xml:space="preserve">
Attach to the scorecard, a screenshot of the Sage APR submission timestamp for the last submitted APR.</t>
    </r>
  </si>
  <si>
    <r>
      <rPr>
        <b/>
        <sz val="11"/>
        <rFont val="Calibri"/>
        <family val="2"/>
      </rPr>
      <t>Income Growth for Stayers</t>
    </r>
    <r>
      <rPr>
        <sz val="11"/>
        <rFont val="Calibri"/>
        <family val="2"/>
      </rPr>
      <t xml:space="preserve">
Improving someone's access to financial resources is crucial to reducing the person's vulnerability to homelessness. HUD is encouraging CoCs to increase program participants' income through the NOFA and System Performance Measures. 
</t>
    </r>
    <r>
      <rPr>
        <i/>
        <sz val="11"/>
        <rFont val="Calibri"/>
        <family val="2"/>
      </rPr>
      <t xml:space="preserve">What is the percentage of adults who increased total income (earned and non-employment) over the reporting period? </t>
    </r>
  </si>
  <si>
    <r>
      <rPr>
        <b/>
        <sz val="11"/>
        <rFont val="Calibri"/>
        <family val="2"/>
      </rPr>
      <t>Bed Utilization Rate</t>
    </r>
    <r>
      <rPr>
        <sz val="11"/>
        <rFont val="Calibri"/>
        <family val="2"/>
      </rPr>
      <t xml:space="preserve">
Bed utilization is important to ensure we are fully utilizing our inventory. The CoC and individual projects are scored by HUD on this measure in the NOFA, with CoCs that have less than 85% bed utilization not receiving any points. 
</t>
    </r>
    <r>
      <rPr>
        <i/>
        <sz val="11"/>
        <rFont val="Calibri"/>
        <family val="2"/>
      </rPr>
      <t xml:space="preserve">What is the project's average bed utilization rate for the reporting period? </t>
    </r>
  </si>
  <si>
    <t>X / X = X%</t>
  </si>
  <si>
    <r>
      <rPr>
        <i/>
        <sz val="11"/>
        <rFont val="Calibri"/>
        <family val="2"/>
      </rPr>
      <t>Low-barrier admission policies</t>
    </r>
    <r>
      <rPr>
        <sz val="11"/>
        <rFont val="Calibri"/>
        <family val="2"/>
      </rPr>
      <t xml:space="preserve">
• Program does not screen out on any of the criteria → 8 pts  
• Program screens out on any combination of the criteria→ 0 pts 
</t>
    </r>
  </si>
  <si>
    <t>04/01/2017 - 03/31/2018</t>
  </si>
  <si>
    <t xml:space="preserve">3. Grant Management </t>
  </si>
  <si>
    <t>Total for Section 3</t>
  </si>
  <si>
    <r>
      <t xml:space="preserve">Grant Administration                                          </t>
    </r>
    <r>
      <rPr>
        <sz val="11"/>
        <rFont val="Calibri"/>
        <family val="2"/>
        <scheme val="minor"/>
      </rPr>
      <t xml:space="preserve">Is the project on track to spend all of the current Project Year funds?  </t>
    </r>
  </si>
  <si>
    <t>• &lt;5% underspent→ 5 pts  
• &gt;5% Underspent → 0 pts</t>
  </si>
  <si>
    <r>
      <t xml:space="preserve">ELOCCS Draws                                              </t>
    </r>
    <r>
      <rPr>
        <sz val="11"/>
        <rFont val="Calibri"/>
        <family val="2"/>
        <scheme val="minor"/>
      </rPr>
      <t>Has this Project made at least one successful draw from the ELOCCS system at least 1x every 3mo for the current Project Year?</t>
    </r>
  </si>
  <si>
    <t>2.6a</t>
  </si>
  <si>
    <t>2.6b</t>
  </si>
  <si>
    <t>•  Full Participation (100%)→ 5 pts  
•  &lt;100-90% Attendance → 2 pts                                                                            • &lt;90% Attendance → 0 pts</t>
  </si>
  <si>
    <t>3. Grant Management</t>
  </si>
  <si>
    <r>
      <rPr>
        <b/>
        <sz val="11"/>
        <color indexed="8"/>
        <rFont val="Calibri"/>
        <family val="2"/>
      </rPr>
      <t>Low-barrier admission policies</t>
    </r>
    <r>
      <rPr>
        <sz val="11"/>
        <color indexed="8"/>
        <rFont val="Calibri"/>
        <family val="2"/>
      </rPr>
      <t xml:space="preserve">
</t>
    </r>
    <r>
      <rPr>
        <sz val="10.5"/>
        <color indexed="8"/>
        <rFont val="Calibri"/>
        <family val="2"/>
      </rPr>
      <t xml:space="preserve">Low barrier admission policies are important to prevent screening out people for assistance because of perceived barriers to housing or services. Housing First practices are a requirement of all HUD CoC-funding recipients. The four components are:
</t>
    </r>
    <r>
      <rPr>
        <sz val="11"/>
        <color indexed="8"/>
        <rFont val="Calibri"/>
        <family val="2"/>
      </rPr>
      <t xml:space="preserve">
</t>
    </r>
    <r>
      <rPr>
        <b/>
        <i/>
        <sz val="11"/>
        <color indexed="8"/>
        <rFont val="Calibri"/>
        <family val="2"/>
      </rPr>
      <t/>
    </r>
  </si>
  <si>
    <t>2.8a</t>
  </si>
  <si>
    <t>2.8b</t>
  </si>
  <si>
    <t>2.8c</t>
  </si>
  <si>
    <t>2.8d</t>
  </si>
  <si>
    <t>Y/N</t>
  </si>
  <si>
    <r>
      <rPr>
        <b/>
        <sz val="11"/>
        <color indexed="8"/>
        <rFont val="Calibri"/>
        <family val="2"/>
      </rPr>
      <t>Income:</t>
    </r>
    <r>
      <rPr>
        <sz val="11"/>
        <color indexed="8"/>
        <rFont val="Calibri"/>
        <family val="2"/>
      </rPr>
      <t xml:space="preserve"> Are participants screened out based on having too little or no income</t>
    </r>
  </si>
  <si>
    <r>
      <rPr>
        <b/>
        <sz val="11"/>
        <color indexed="8"/>
        <rFont val="Calibri"/>
        <family val="2"/>
      </rPr>
      <t>Substance Use:</t>
    </r>
    <r>
      <rPr>
        <sz val="11"/>
        <color indexed="8"/>
        <rFont val="Calibri"/>
        <family val="2"/>
      </rPr>
      <t xml:space="preserve"> Are participants screened out based on an active or history of substance use?</t>
    </r>
  </si>
  <si>
    <r>
      <rPr>
        <b/>
        <sz val="11"/>
        <color indexed="8"/>
        <rFont val="Calibri"/>
        <family val="2"/>
      </rPr>
      <t>Criminal Record:</t>
    </r>
    <r>
      <rPr>
        <sz val="11"/>
        <color indexed="8"/>
        <rFont val="Calibri"/>
        <family val="2"/>
      </rPr>
      <t xml:space="preserve"> Are participants screened out based on having a criminal record - with exceptions for HUD-mandated restrictions?</t>
    </r>
  </si>
  <si>
    <r>
      <rPr>
        <b/>
        <sz val="11"/>
        <color indexed="8"/>
        <rFont val="Calibri"/>
        <family val="2"/>
      </rPr>
      <t>Domestic Violence:</t>
    </r>
    <r>
      <rPr>
        <sz val="11"/>
        <color indexed="8"/>
        <rFont val="Calibri"/>
        <family val="2"/>
      </rPr>
      <t xml:space="preserve"> Are participants screened out based on history of domestic violence (e.g. lack of a protective order, period of separation from abuser, or law enforcement involvement)?</t>
    </r>
  </si>
  <si>
    <t>3.1a</t>
  </si>
  <si>
    <t>Did the project spend down all funds from the most recent Grant Year Closeout?</t>
  </si>
  <si>
    <t>2.1a</t>
  </si>
  <si>
    <r>
      <t xml:space="preserve">Targeting Eligible Participants  </t>
    </r>
    <r>
      <rPr>
        <sz val="11"/>
        <rFont val="Calibri"/>
        <family val="2"/>
        <scheme val="minor"/>
      </rPr>
      <t xml:space="preserve">              Percentage of Adult HoH with entries from Eligible Residences Prior to Project Entry</t>
    </r>
  </si>
  <si>
    <r>
      <rPr>
        <b/>
        <sz val="11"/>
        <color indexed="8"/>
        <rFont val="Calibri"/>
        <family val="2"/>
      </rPr>
      <t xml:space="preserve">2: Scorecard Comments </t>
    </r>
    <r>
      <rPr>
        <b/>
        <sz val="10"/>
        <color indexed="8"/>
        <rFont val="Calibri"/>
        <family val="2"/>
      </rPr>
      <t xml:space="preserve">
► </t>
    </r>
    <r>
      <rPr>
        <sz val="11"/>
        <color theme="1"/>
        <rFont val="Calibri"/>
        <family val="2"/>
        <scheme val="minor"/>
      </rPr>
      <t xml:space="preserve">Use this space after completing scorecard to write any comments on your score. You can explain any considerations you believe the CoC Board should make here. 
</t>
    </r>
  </si>
  <si>
    <t>1. Overview of HMIS (Or Comparable Database) Data Quality Questions
► HMIS participation and data quality are priorities for both THN and the U.S. Department of Housing and Urban Development (HUD). Accurate, complete and timely data is crucial to determine whether projects are contributing to ending homelessness.</t>
  </si>
  <si>
    <t xml:space="preserve"> 1: HMIS (Or Comparable Database) Data Quality</t>
  </si>
  <si>
    <r>
      <rPr>
        <b/>
        <sz val="11"/>
        <rFont val="Calibri"/>
        <family val="2"/>
      </rPr>
      <t>Timeliness of Data Entry</t>
    </r>
    <r>
      <rPr>
        <sz val="11"/>
        <rFont val="Calibri"/>
        <family val="2"/>
      </rPr>
      <t xml:space="preserve">
The CoC is monitored by HUD for data quality including timeliness in HMIS  (Or Comparable Database). HMIS Policies and Procedures require data to be input within 3 business days of interaction with a client. 
Does the Project have records input outside the 3 day window?</t>
    </r>
  </si>
  <si>
    <r>
      <rPr>
        <b/>
        <sz val="11"/>
        <rFont val="Calibri"/>
        <family val="2"/>
      </rPr>
      <t>Timeliness of Data Entry: Annual Assessments</t>
    </r>
    <r>
      <rPr>
        <sz val="11"/>
        <rFont val="Calibri"/>
        <family val="2"/>
      </rPr>
      <t xml:space="preserve">
HUD requires CoC-funded projects to perform an annual assessment no more than 30 days before or after the anniversary of the
client’s Project Entry Date.
</t>
    </r>
    <r>
      <rPr>
        <i/>
        <sz val="11"/>
        <rFont val="Calibri"/>
        <family val="2"/>
      </rPr>
      <t xml:space="preserve">
Does the project have outstanding Annual Assessments on the APR run for the time period?</t>
    </r>
    <r>
      <rPr>
        <sz val="11"/>
        <rFont val="Calibri"/>
        <family val="2"/>
      </rPr>
      <t xml:space="preserve">
</t>
    </r>
  </si>
  <si>
    <r>
      <t xml:space="preserve">Attendance at Required HMIS Webinars  
</t>
    </r>
    <r>
      <rPr>
        <sz val="11"/>
        <rFont val="Calibri"/>
        <family val="2"/>
      </rPr>
      <t>CoC Funded Agencies are required to attend monthly HMIS Webinars, per the 2017 CoC Expectations Form.                                                
Did Someone represent the Project/Agency at each of the required Webinars during the previous Quarter?</t>
    </r>
  </si>
  <si>
    <t>Participation in required HMIS Webinars
• 3 of 3 % → 3 pts  
• 2 of 3 % → 2 pts  
• 1 of 3 % → 1 pts</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</si>
  <si>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What is the percentage of persons returning to homelessness within 6-12 months of exiting to permanent housing?</t>
    </r>
  </si>
  <si>
    <r>
      <rPr>
        <b/>
        <sz val="11"/>
        <rFont val="Calibri"/>
        <family val="2"/>
      </rPr>
      <t>Timeliness of Data Entry: Exit Assessments</t>
    </r>
    <r>
      <rPr>
        <sz val="11"/>
        <rFont val="Calibri"/>
        <family val="2"/>
      </rPr>
      <t xml:space="preserve">
THN requires CoC-funded projects to perform an annual assessment no more than 3 days after a participant exits the Project.
</t>
    </r>
    <r>
      <rPr>
        <i/>
        <sz val="11"/>
        <rFont val="Calibri"/>
        <family val="2"/>
      </rPr>
      <t xml:space="preserve">
Does the project have outstanding Exit Assessments on the APR run for the time period?</t>
    </r>
    <r>
      <rPr>
        <sz val="11"/>
        <rFont val="Calibri"/>
        <family val="2"/>
      </rPr>
      <t xml:space="preserve">
</t>
    </r>
  </si>
  <si>
    <r>
      <rPr>
        <b/>
        <sz val="11"/>
        <rFont val="Calibri"/>
        <family val="2"/>
      </rPr>
      <t>Timeliness of Data Entry: Entry Assessments</t>
    </r>
    <r>
      <rPr>
        <sz val="11"/>
        <rFont val="Calibri"/>
        <family val="2"/>
      </rPr>
      <t xml:space="preserve">
THN requires CoC-funded projects to perform an Entry Assessment no more than 3 days after determining eligibility for the Program. </t>
    </r>
    <r>
      <rPr>
        <i/>
        <sz val="11"/>
        <rFont val="Calibri"/>
        <family val="2"/>
      </rPr>
      <t xml:space="preserve">
Does the project have outstanding Entry Assessments on the APR run for the time period?</t>
    </r>
    <r>
      <rPr>
        <sz val="11"/>
        <rFont val="Calibri"/>
        <family val="2"/>
      </rPr>
      <t xml:space="preserve">
</t>
    </r>
  </si>
  <si>
    <r>
      <rPr>
        <i/>
        <sz val="11"/>
        <color indexed="8"/>
        <rFont val="Calibri"/>
        <family val="2"/>
      </rPr>
      <t xml:space="preserve">Timeliness of  Entry Assessments </t>
    </r>
    <r>
      <rPr>
        <sz val="11"/>
        <color theme="1"/>
        <rFont val="Calibri"/>
        <family val="2"/>
        <scheme val="minor"/>
      </rPr>
      <t xml:space="preserve">
• </t>
    </r>
    <r>
      <rPr>
        <sz val="11"/>
        <color indexed="8"/>
        <rFont val="Calibri"/>
        <family val="2"/>
      </rPr>
      <t>Zero (0) outstanding Entry Assessments</t>
    </r>
    <r>
      <rPr>
        <u/>
        <sz val="11"/>
        <color indexed="8"/>
        <rFont val="Calibri"/>
        <family val="2"/>
      </rPr>
      <t xml:space="preserve"> </t>
    </r>
    <r>
      <rPr>
        <sz val="11"/>
        <color theme="1"/>
        <rFont val="Calibri"/>
        <family val="2"/>
        <scheme val="minor"/>
      </rPr>
      <t xml:space="preserve"> → 2 pts  
• &gt;0 outstanding Entry Assessments  → 0 pts</t>
    </r>
  </si>
  <si>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Zero (0) outstanding Exit Assessments</t>
    </r>
    <r>
      <rPr>
        <u/>
        <sz val="11"/>
        <color indexed="8"/>
        <rFont val="Calibri"/>
        <family val="2"/>
      </rPr>
      <t xml:space="preserve"> </t>
    </r>
    <r>
      <rPr>
        <sz val="11"/>
        <color theme="1"/>
        <rFont val="Calibri"/>
        <family val="2"/>
        <scheme val="minor"/>
      </rPr>
      <t xml:space="preserve"> → 2 pts  
• &gt;0 outstanding Exit Assessments  → 0 pts</t>
    </r>
  </si>
  <si>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Zero (0) outstanding Annual Assessments</t>
    </r>
    <r>
      <rPr>
        <u/>
        <sz val="11"/>
        <color indexed="8"/>
        <rFont val="Calibri"/>
        <family val="2"/>
      </rPr>
      <t xml:space="preserve"> </t>
    </r>
    <r>
      <rPr>
        <sz val="11"/>
        <color theme="1"/>
        <rFont val="Calibri"/>
        <family val="2"/>
        <scheme val="minor"/>
      </rPr>
      <t xml:space="preserve"> → 2 pts  
• &gt;0 outstanding Annual Assessments  → 0 pts</t>
    </r>
  </si>
  <si>
    <r>
      <t xml:space="preserve">Texas Homeless Network
Texas Balance of State Continuum of Care 
Rapid Rehousing (RRH) CoC Project 
Quarterly Performance Review  
Score Card </t>
    </r>
    <r>
      <rPr>
        <b/>
        <sz val="9"/>
        <color theme="1"/>
        <rFont val="Arial"/>
        <family val="2"/>
      </rPr>
      <t>(1/17/2018)</t>
    </r>
  </si>
  <si>
    <r>
      <t xml:space="preserve">CoC Program Compliance                         </t>
    </r>
    <r>
      <rPr>
        <sz val="11"/>
        <rFont val="Calibri"/>
        <family val="2"/>
        <scheme val="minor"/>
      </rPr>
      <t>Has the Project been monitored by the Field Office Representative assigned to the Project in the last 12 months? Does the Agency have monitoring findings as a result of that monitoring?</t>
    </r>
  </si>
  <si>
    <t xml:space="preserve">3: Overview of Grant Management Questions
► Effective Grant Management includes Appropriate tracking of Expenditures                                                                      ► Participation in mandated Continuum of Care Activities, (Mandatory Webinars, Trainings)                                                                    </t>
  </si>
  <si>
    <r>
      <rPr>
        <i/>
        <sz val="11"/>
        <color indexed="8"/>
        <rFont val="Calibri"/>
        <family val="2"/>
      </rPr>
      <t>Timely APR Submission</t>
    </r>
    <r>
      <rPr>
        <sz val="11"/>
        <color theme="1"/>
        <rFont val="Calibri"/>
        <family val="2"/>
        <scheme val="minor"/>
      </rPr>
      <t xml:space="preserve">
• APR submitted on time ( &lt;90 Days)→ 0 pts  
• APR not submitted on time (&gt;=91 Days) → -6 pts  
</t>
    </r>
  </si>
  <si>
    <t>Frequency of draws in the ELOCCS System                                              •  Monthly Draws→ 0 pts                                                                              • &gt;1 Draw per Quarter → -10pts</t>
  </si>
  <si>
    <r>
      <rPr>
        <i/>
        <sz val="11"/>
        <color indexed="8"/>
        <rFont val="Calibri"/>
        <family val="2"/>
      </rPr>
      <t xml:space="preserve">Percentage of Eligible Participants </t>
    </r>
    <r>
      <rPr>
        <sz val="11"/>
        <color indexed="8"/>
        <rFont val="Calibri"/>
        <family val="2"/>
      </rPr>
      <t xml:space="preserve">
• 96-100 % → 0 pts  
• 91-95 % → -3 pts  
• 85-90 % → -5 pts</t>
    </r>
  </si>
  <si>
    <r>
      <rPr>
        <b/>
        <sz val="11"/>
        <rFont val="Calibri"/>
        <family val="2"/>
      </rPr>
      <t>Coordinated Entry(CE) Clients:</t>
    </r>
    <r>
      <rPr>
        <sz val="11"/>
        <rFont val="Calibri"/>
        <family val="2"/>
      </rPr>
      <t xml:space="preserve">
Per 24 CFR 578.(a)(8), CoCs must establish and operate either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01,2016 that had completed Coordinated Entry and scored for the intervention?</t>
    </r>
  </si>
  <si>
    <r>
      <rPr>
        <i/>
        <sz val="11"/>
        <color indexed="8"/>
        <rFont val="Calibri"/>
        <family val="2"/>
      </rPr>
      <t>Successful Housing Placement from RRH</t>
    </r>
    <r>
      <rPr>
        <sz val="11"/>
        <color indexed="8"/>
        <rFont val="Calibri"/>
        <family val="2"/>
      </rPr>
      <t xml:space="preserve">
• 94-100 % → 9 pts  
• 87-93 % → 6 pts  
• 80-86 % → 3 pts
</t>
    </r>
  </si>
  <si>
    <r>
      <rPr>
        <i/>
        <sz val="11"/>
        <color indexed="8"/>
        <rFont val="Calibri"/>
        <family val="2"/>
      </rPr>
      <t>Returns to Homelessness</t>
    </r>
    <r>
      <rPr>
        <sz val="11"/>
        <color theme="1"/>
        <rFont val="Calibri"/>
        <family val="2"/>
        <scheme val="minor"/>
      </rPr>
      <t xml:space="preserve">
• 0-4 % → 9 pts
• 5-9 % → 6 pts
• 10-15 % → 3 pts</t>
    </r>
  </si>
  <si>
    <r>
      <rPr>
        <i/>
        <sz val="11"/>
        <color indexed="8"/>
        <rFont val="Calibri"/>
        <family val="2"/>
      </rPr>
      <t>Bed Utilization Rate</t>
    </r>
    <r>
      <rPr>
        <sz val="11"/>
        <color indexed="8"/>
        <rFont val="Calibri"/>
        <family val="2"/>
      </rPr>
      <t xml:space="preserve">
• 96-100 % → 6 pts  
• 91-95 % → 4 pts  
• 85-90 % → 2 pts</t>
    </r>
  </si>
  <si>
    <r>
      <rPr>
        <i/>
        <sz val="11"/>
        <color indexed="8"/>
        <rFont val="Calibri"/>
        <family val="2"/>
      </rPr>
      <t>Income Growth for Leavers</t>
    </r>
    <r>
      <rPr>
        <sz val="11"/>
        <color indexed="8"/>
        <rFont val="Calibri"/>
        <family val="2"/>
      </rPr>
      <t xml:space="preserve">
• 91-100 % → 6 pts  
• 81-90 % → 4 pts  
• 71-80 % → 2 pts</t>
    </r>
  </si>
  <si>
    <r>
      <rPr>
        <i/>
        <sz val="11"/>
        <color indexed="8"/>
        <rFont val="Calibri"/>
        <family val="2"/>
      </rPr>
      <t>Income Growth for Stayers</t>
    </r>
    <r>
      <rPr>
        <sz val="11"/>
        <color indexed="8"/>
        <rFont val="Calibri"/>
        <family val="2"/>
      </rPr>
      <t xml:space="preserve">
• 81-100 % → 6 pts  
• 61-80 % → 4 pts  
• 40-60 % → 2 pts</t>
    </r>
  </si>
  <si>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</si>
  <si>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r>
      <rPr>
        <i/>
        <sz val="11"/>
        <color indexed="8"/>
        <rFont val="Calibri"/>
        <family val="2"/>
      </rPr>
      <t>Timely Data Quality Reports</t>
    </r>
    <r>
      <rPr>
        <sz val="11"/>
        <color theme="1"/>
        <rFont val="Calibri"/>
        <family val="2"/>
        <scheme val="minor"/>
      </rPr>
      <t xml:space="preserve">
• YES→ 3 pts  
• NO → 0 pts  
</t>
    </r>
  </si>
  <si>
    <r>
      <rPr>
        <i/>
        <sz val="11"/>
        <color indexed="8"/>
        <rFont val="Calibri"/>
        <family val="2"/>
      </rPr>
      <t>Successful Housing Placement from PSH</t>
    </r>
    <r>
      <rPr>
        <sz val="11"/>
        <color indexed="8"/>
        <rFont val="Calibri"/>
        <family val="2"/>
      </rPr>
      <t xml:space="preserve">
• 94-100 % → 9 pts  
• 87-93 % → 6 pts  
• 80-86 % → 3 pts
</t>
    </r>
  </si>
  <si>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</si>
  <si>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 xml:space="preserve">Based on the largest % of error rate, 
• &lt;2% → 5 pts  
•  2 &lt; 5% → 3 pts  
• &gt; 5.1% → 0 pts
</t>
  </si>
  <si>
    <r>
      <rPr>
        <i/>
        <sz val="11"/>
        <color indexed="8"/>
        <rFont val="Calibri"/>
        <family val="2"/>
      </rPr>
      <t>Greatest Lag Time for Entry/Exits</t>
    </r>
    <r>
      <rPr>
        <sz val="11"/>
        <color theme="1"/>
        <rFont val="Calibri"/>
        <family val="2"/>
        <scheme val="minor"/>
      </rPr>
      <t xml:space="preserve">
• 0-3days → 5 pts  
• 4+ days → 0 pts</t>
    </r>
  </si>
  <si>
    <t xml:space="preserve">SAGE APR Upload,
Review Q06c
Income and Sources at Start
Error Count = Number of outstanding Entry Assessments
</t>
  </si>
  <si>
    <t xml:space="preserve">SAGE APR Upload,
Review Q06c
Income and Sources at Exit
Error Count = Number of outstanding Exit Assessments </t>
  </si>
  <si>
    <t>SAGE APR Upload,
Review Q06c
Income and Sources at Annual Assessment 
Error Count = Number of outstanding Annual Assessments</t>
  </si>
  <si>
    <r>
      <t xml:space="preserve">Please indicate the number of HMIS Monthly Webinars that an Authorized Representative of your Agency attended.
Please also indicate that person's name and the month(s) they attended. 
Score based on Agency Records.  Subject to Verification by the HMIS team.
</t>
    </r>
    <r>
      <rPr>
        <b/>
        <u/>
        <sz val="11"/>
        <rFont val="Calibri"/>
        <family val="2"/>
        <scheme val="minor"/>
      </rPr>
      <t xml:space="preserve">
Only DV Providers should select N/A</t>
    </r>
  </si>
  <si>
    <r>
      <t xml:space="preserve">Compare submission dates to due dates for the Previous Quarter. 
Please attach a copy of the email submission to the HMIS team with the supporting documentation for this Score Card.
</t>
    </r>
    <r>
      <rPr>
        <b/>
        <u/>
        <sz val="11"/>
        <color theme="1"/>
        <rFont val="Calibri"/>
        <family val="2"/>
        <scheme val="minor"/>
      </rPr>
      <t>Only DV Providers should select N/A</t>
    </r>
  </si>
  <si>
    <t>THN will compare LOCCS screenshot to determine if the Project is making successful Quarterly Draws.  
Complete this Score Card based on Agency Records/eLOCCS data.</t>
  </si>
  <si>
    <t>THN will compare SAGE Data after the final draw of the most recent operating year to the Total Award amount on the GIW.                                                                                                                          Complete this Score Card based on Agency Records/SAGE data.</t>
  </si>
  <si>
    <t>Please attach  eLOCCS screenshot to Score Card Submission.  Screenshot should capture the entire current operating year. 
Total Award Amount/12 * X mo 
X=Number of months completed in the current Operating year 
THN will compare this number against the eLOCCS screenshot to deterimine if the Project is on track to spend down all funds.
Complete this Score Card based on Agency Records/eLOCCS data.</t>
  </si>
  <si>
    <t xml:space="preserve">Please attach a monitoring summary to this Score Card, or a statement from the Executive Director, on Agency Letterhead stating that the project has not been monitored in the last 12 months. </t>
  </si>
  <si>
    <r>
      <t xml:space="preserve">Open Monitoring Findings
• This Project was/was not monitored in the last 12 months and has no  monitoring Findings.→ 0 pts     
• This Project was monitored in the last 12 months and received findings as a result of that monitoring.→ -5pts </t>
    </r>
    <r>
      <rPr>
        <b/>
        <u/>
        <sz val="11"/>
        <color theme="1"/>
        <rFont val="Calibri"/>
        <family val="2"/>
        <scheme val="minor"/>
      </rPr>
      <t>for each finding</t>
    </r>
    <r>
      <rPr>
        <sz val="11"/>
        <color theme="1"/>
        <rFont val="Calibri"/>
        <family val="2"/>
        <scheme val="minor"/>
      </rPr>
      <t xml:space="preserve">
</t>
    </r>
  </si>
  <si>
    <t>To Calculate:
In HMIS Agencies should run, "2018 System Performance Measures:M2-M7" under the HMIS Reports Tab.
Measure 2a is on the first page of the report.                             Please attach the report to the Score Card.</t>
  </si>
  <si>
    <r>
      <rPr>
        <b/>
        <sz val="11"/>
        <rFont val="Calibri"/>
        <family val="2"/>
      </rPr>
      <t>Rapid Placement into Permanent Housing.</t>
    </r>
    <r>
      <rPr>
        <sz val="11"/>
        <rFont val="Calibri"/>
        <family val="2"/>
      </rPr>
      <t xml:space="preserve">
A well-functioning Housing Crisis Response System moves Participants from Homelessness to Permanent Housing as soon as possible.
Are the majority of participants placed into permanent housing within 30 days of project entry? (Delay in HMIS from Project Enrollment to Move In)</t>
    </r>
  </si>
  <si>
    <t xml:space="preserve">To Caclulate Using SAGE APR Upload
See Q19a2
Identify row: "Number of Adults with Any Income(i.e., total income)" 
Follow that row to the right to intersect with column labeled;
"Performance measure: Percent of persons who accomplished this measure"
The % listed where this row &amp; column meet is the Percentage of Participants Who Increased Their Income During the Operating Year.  </t>
  </si>
  <si>
    <t xml:space="preserve">To Caclulate:
 Using SAGE APR Upload 
See Q22c
1) Add Total for Rows up to 30 days divide by the total number of participants. 
2) Convert to percentage by multipyling by 100. </t>
  </si>
  <si>
    <r>
      <rPr>
        <i/>
        <sz val="11"/>
        <color indexed="8"/>
        <rFont val="Calibri"/>
        <family val="2"/>
      </rPr>
      <t>Placement in less than 30 Days</t>
    </r>
    <r>
      <rPr>
        <sz val="11"/>
        <color indexed="8"/>
        <rFont val="Calibri"/>
        <family val="2"/>
      </rPr>
      <t xml:space="preserve">
• 80% &lt;30 Days → 9 pts  
• 60% &lt;60 Days → 6 pts  
•  X% &gt;60 Days → 0 pts
</t>
    </r>
  </si>
  <si>
    <t>To Caclulate:
Using SAGE APR Upload 
See Q15
Column "Total"
1) Identify Subtotal under  the Category "Other Locations"
2) Divide Subtotal by the total, and convert to a percentage by multiplying by 100.</t>
  </si>
  <si>
    <t>Sage Upload Q06e.
Any Entry/Exit Records in the following row(s); 
4-6 Days,
7-10 Days,
11+ Days 
Become the Greatest Lag Time for Entry/Exits.</t>
  </si>
  <si>
    <r>
      <rPr>
        <b/>
        <sz val="11"/>
        <color indexed="8"/>
        <rFont val="Calibri"/>
        <family val="2"/>
      </rPr>
      <t xml:space="preserve">Timely Submission of
Universal Data Quality (UDQ) Reports
</t>
    </r>
    <r>
      <rPr>
        <sz val="11"/>
        <color theme="1"/>
        <rFont val="Calibri"/>
        <family val="2"/>
        <scheme val="minor"/>
      </rPr>
      <t>A Universal Data Quality Report is due to THN on the 15th of the first month of each Quarter. 
Did the Agency submit the required DQ Report for the previous Quarter on time?</t>
    </r>
    <r>
      <rPr>
        <i/>
        <sz val="11"/>
        <color indexed="8"/>
        <rFont val="Calibri"/>
        <family val="2"/>
      </rPr>
      <t xml:space="preserve">
</t>
    </r>
  </si>
  <si>
    <t xml:space="preserve">SAGE APR Upload,
Review the data in fields Q06a-Q06b
If any line except Social Security Number has data in "% of Error Rate", that becomes your largest % of error rate.
</t>
  </si>
  <si>
    <t>Agencies should score this metric based on their records, However, THN will be validating scores using custom reporting in HMIS.</t>
  </si>
  <si>
    <t>THN will score this metric,  Providers will be offered the opportunity to contest THN recordkeeping prior to the finalization of the scorecard.</t>
  </si>
  <si>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</si>
  <si>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To Caclulate Using SAGE APR Upload
See Q08b
1) Add the totals from January, April, July, October.
2) Divide the sum from Step 1 by 4.
3) Divide the Quotient from Step 2 by the number of households identified in your CoC Project Application from the 2016 Competition. See Section 4B2b.
4) Convert the Quotient from Step 3 to a percentage by multiplying by 100                          Ex: .88*100=88 or 88%  (Round to the nearest whole number).</t>
  </si>
  <si>
    <t>Total  Number of Participants (Q22c Row 10)</t>
  </si>
  <si>
    <t>7 Days or less (Q22c Row 1, Column 1)</t>
  </si>
  <si>
    <t>15-21 Days (Q22c Row 3, Column 1)</t>
  </si>
  <si>
    <t>22-30 Days (Q22c Row 4, Column 1)</t>
  </si>
  <si>
    <t>8-14 Days (Q22c Row 2, Column 1)</t>
  </si>
  <si>
    <t>Exits to Positive Housing Destinations, (Q23b, Row 40, Column 1)</t>
  </si>
  <si>
    <t xml:space="preserve">Exits to Positive Housing Destinations,  (Q23a, Row 40, Column 1) </t>
  </si>
  <si>
    <t>Total Leavers (Q5a Row 5, Column 1)</t>
  </si>
  <si>
    <t>January Total ( Q08b Row 1, Column 1)</t>
  </si>
  <si>
    <t>April Total ( Q08b Row 2, Column 1)</t>
  </si>
  <si>
    <t>July Total ( Q08b Row 3, Column 1)</t>
  </si>
  <si>
    <t>October Total ( Q08b Row 4, Column 1)</t>
  </si>
  <si>
    <t>COMPONENT TYPE</t>
  </si>
  <si>
    <t>PSH- Rental Assistance</t>
  </si>
  <si>
    <t>1ST YEAR RENEWALS ONLY: NUMBER OF QUARTERS  THE PROJECT HAS OPERATED</t>
  </si>
  <si>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program success. It is also CoC Performance Measure 7b.1. 
</t>
    </r>
    <r>
      <rPr>
        <i/>
        <sz val="11"/>
        <color indexed="8"/>
        <rFont val="Calibri"/>
        <family val="2"/>
      </rPr>
      <t>What is the percentage of persons that that exited to a permanent housing destination?</t>
    </r>
  </si>
  <si>
    <t>Adjusted Total from 2016 Project Application (Auto Calculates)</t>
  </si>
  <si>
    <t>NUMBER OF HOUSEHOLDS IN 2016 COC APP 4B2a</t>
  </si>
  <si>
    <r>
      <rPr>
        <b/>
        <sz val="11"/>
        <rFont val="Calibri"/>
        <family val="2"/>
      </rPr>
      <t>Income Growth for Leavers</t>
    </r>
    <r>
      <rPr>
        <sz val="11"/>
        <rFont val="Calibri"/>
        <family val="2"/>
      </rPr>
      <t xml:space="preserve">
Improving someone's access to financial resources is crucial to reducing the person's vulnerability to homelessness. HUD is encouraging CoCs, through the NOFA and System Performance Measures,to increase program participants' income.
</t>
    </r>
    <r>
      <rPr>
        <i/>
        <sz val="11"/>
        <rFont val="Calibri"/>
        <family val="2"/>
      </rPr>
      <t xml:space="preserve">What is the percentage of adults who increased total income (earned and non-employment) by Project Exit? </t>
    </r>
  </si>
  <si>
    <r>
      <rPr>
        <i/>
        <sz val="11"/>
        <color indexed="8"/>
        <rFont val="Calibri"/>
        <family val="2"/>
      </rPr>
      <t>Placement in less than 30 Days</t>
    </r>
    <r>
      <rPr>
        <sz val="11"/>
        <color indexed="8"/>
        <rFont val="Calibri"/>
        <family val="2"/>
      </rPr>
      <t xml:space="preserve">
• &gt;80% &lt;30 Days → 9 pts  
• 79%-60% &lt;60 Days → 6 pts  
•  X% &gt;60 Days → 0 pts
</t>
    </r>
  </si>
  <si>
    <t>2.1b</t>
  </si>
  <si>
    <r>
      <rPr>
        <i/>
        <sz val="11"/>
        <color indexed="8"/>
        <rFont val="Calibri"/>
        <family val="2"/>
      </rPr>
      <t xml:space="preserve">Percentage of Adults without Income at Project Entry </t>
    </r>
    <r>
      <rPr>
        <sz val="11"/>
        <color indexed="8"/>
        <rFont val="Calibri"/>
        <family val="2"/>
      </rPr>
      <t xml:space="preserve">
• 40-100 % → 6 pts  
• 35%-&lt;40% → 4 pts  
• &lt;35%  → 2 pts</t>
    </r>
  </si>
  <si>
    <r>
      <rPr>
        <i/>
        <sz val="11"/>
        <color indexed="8"/>
        <rFont val="Calibri"/>
        <family val="2"/>
      </rPr>
      <t>Placement in less than 30 Days</t>
    </r>
    <r>
      <rPr>
        <sz val="11"/>
        <color indexed="8"/>
        <rFont val="Calibri"/>
        <family val="2"/>
      </rPr>
      <t xml:space="preserve">
• &gt;80% &lt;30 Days → 7 pts  
• 79%-60% &lt;60 Days → 5 pts  
•  X% &gt;60 Days → 0 pts
</t>
    </r>
  </si>
  <si>
    <t>RRH</t>
  </si>
  <si>
    <t xml:space="preserve">Maximum Points </t>
  </si>
  <si>
    <t>Unsuccessful Exits (Auto Calculated)</t>
  </si>
  <si>
    <t>Auto-Calculates based on Data entered in 2.1</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</si>
  <si>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 xml:space="preserve">What is the percentage of persons returning to homelessness within 6-12 months of exiting to permanent housing?                                            </t>
    </r>
    <r>
      <rPr>
        <b/>
        <u/>
        <sz val="11"/>
        <color indexed="8"/>
        <rFont val="Calibri"/>
        <family val="2"/>
      </rPr>
      <t>Only DV Providers should select N/A</t>
    </r>
  </si>
  <si>
    <t>2: Project Performance</t>
  </si>
  <si>
    <t>Adjusted Total from 2016 Project Application                      (Auto Calculates)</t>
  </si>
  <si>
    <r>
      <rPr>
        <i/>
        <sz val="11"/>
        <color indexed="8"/>
        <rFont val="Calibri"/>
        <family val="2"/>
      </rPr>
      <t>Timely APR Submission</t>
    </r>
    <r>
      <rPr>
        <sz val="11"/>
        <color theme="1"/>
        <rFont val="Calibri"/>
        <family val="2"/>
        <scheme val="minor"/>
      </rPr>
      <t xml:space="preserve">
• APR submitted on time                                           ( &lt;90 Days)→ 0 pts  
• APR not submitted on time                                              (&gt;=91 Days) → -6    pts  
</t>
    </r>
  </si>
  <si>
    <t>FIRST TIME RENEWALS ONLY: NUMBER OF QUARTERS  THE PROJECT HAS OPERATED</t>
  </si>
  <si>
    <t>NUMBER OF HOUSEHOLDS IN 2016 CoC PROJECT APP 4B2a</t>
  </si>
  <si>
    <t>1. Overview of HMIS (Or Comparable Database) Data Quality 
► HMIS participation and data quality are priorities for both  the TX BoS CoC and the U.S. Department of Housing and Urban Development (HUD). Accurate, complete, and timely data is crucial to determine how projects are contributing to ending homelessness.
► High quality data is the key to understanding what projects are doing, and how project management, the TX BoS CoC, and HUD can make decisions about the project.</t>
  </si>
  <si>
    <t xml:space="preserve">2: Overview of Project Performance 
► Achieving project outcomes provides a benchmark for how well projects help to end homelessness.
► Assessing and monitoring project outcomes is necessary to understand a project's rate of success and their contribution toward meeting CoC-wide performance goals.  </t>
  </si>
  <si>
    <r>
      <rPr>
        <b/>
        <sz val="11.5"/>
        <color indexed="8"/>
        <rFont val="Arial"/>
        <family val="2"/>
      </rPr>
      <t xml:space="preserve">4: Scorecard Comments 
► </t>
    </r>
    <r>
      <rPr>
        <sz val="11.5"/>
        <color theme="1"/>
        <rFont val="Arial"/>
        <family val="2"/>
      </rPr>
      <t>Use this space to write any comments on your score after completing scorecard. You can explain any considerations you believe the CoC Board should make here</t>
    </r>
    <r>
      <rPr>
        <sz val="11"/>
        <color theme="1"/>
        <rFont val="Arial"/>
        <family val="2"/>
      </rPr>
      <t xml:space="preserve">. 
</t>
    </r>
  </si>
  <si>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</si>
  <si>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Where to find information</t>
  </si>
  <si>
    <t>Formula Information</t>
  </si>
  <si>
    <t>Scoring Criteria</t>
  </si>
  <si>
    <t>Max Pts
Possible</t>
  </si>
  <si>
    <t xml:space="preserve">Max Pts
Possible </t>
  </si>
  <si>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</si>
  <si>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N/A</t>
  </si>
  <si>
    <t>PROJECT
DATA</t>
  </si>
  <si>
    <r>
      <rPr>
        <i/>
        <sz val="11"/>
        <color theme="1"/>
        <rFont val="Calibri"/>
        <family val="2"/>
        <scheme val="minor"/>
      </rPr>
      <t xml:space="preserve">Error Rate </t>
    </r>
    <r>
      <rPr>
        <sz val="11"/>
        <color theme="1"/>
        <rFont val="Calibri"/>
        <family val="2"/>
        <scheme val="minor"/>
      </rPr>
      <t xml:space="preserve">
• &lt;2% → 5 pts  
•  2 &lt; 5% → 3 pts  
• &gt; 5.1% → 0 pts
</t>
    </r>
  </si>
  <si>
    <r>
      <rPr>
        <i/>
        <sz val="11"/>
        <color theme="1"/>
        <rFont val="Calibri"/>
        <family val="2"/>
        <scheme val="minor"/>
      </rPr>
      <t>Error Rate</t>
    </r>
    <r>
      <rPr>
        <sz val="11"/>
        <color theme="1"/>
        <rFont val="Calibri"/>
        <family val="2"/>
        <scheme val="minor"/>
      </rPr>
      <t xml:space="preserve">
• &lt;2% → 5 pts  
•  2 &lt; 5% → 3 pts  
• &gt; 5.1% → 0 pts
</t>
    </r>
  </si>
  <si>
    <r>
      <rPr>
        <b/>
        <sz val="11"/>
        <color indexed="8"/>
        <rFont val="Calibri"/>
        <family val="2"/>
      </rPr>
      <t xml:space="preserve">Timely Submission of
Universal Data Quality (UDQ) Reports
</t>
    </r>
    <r>
      <rPr>
        <sz val="11"/>
        <color theme="1"/>
        <rFont val="Calibri"/>
        <family val="2"/>
        <scheme val="minor"/>
      </rPr>
      <t xml:space="preserve">A Universal Data Quality Report is due to THN on the 15th of the first month of each quarter. 
</t>
    </r>
    <r>
      <rPr>
        <i/>
        <sz val="11"/>
        <color theme="1"/>
        <rFont val="Calibri"/>
        <family val="2"/>
        <scheme val="minor"/>
      </rPr>
      <t>Did the Agency submit the required UDQ Report for the previous quarter on time?</t>
    </r>
    <r>
      <rPr>
        <sz val="11"/>
        <color theme="1"/>
        <rFont val="Calibri"/>
        <family val="2"/>
        <scheme val="minor"/>
      </rPr>
      <t xml:space="preserve">
</t>
    </r>
    <r>
      <rPr>
        <b/>
        <u/>
        <sz val="11"/>
        <color theme="1"/>
        <rFont val="Calibri"/>
        <family val="2"/>
        <scheme val="minor"/>
      </rPr>
      <t>DV Providers should enter N/A</t>
    </r>
    <r>
      <rPr>
        <i/>
        <sz val="11"/>
        <color indexed="8"/>
        <rFont val="Calibri"/>
        <family val="2"/>
      </rPr>
      <t xml:space="preserve">
</t>
    </r>
  </si>
  <si>
    <r>
      <rPr>
        <b/>
        <sz val="11"/>
        <rFont val="Calibri"/>
        <family val="2"/>
      </rPr>
      <t>Timeliness of Data Entry</t>
    </r>
    <r>
      <rPr>
        <sz val="11"/>
        <rFont val="Calibri"/>
        <family val="2"/>
      </rPr>
      <t xml:space="preserve">
The CoC is monitored by HUD for data quality, including timeliness, in HMIS  (Or Comparable Databases). The TX BoS CoC's HMIS Policies and Procedures require data to be input within 3 business days of interaction with a participant. 
</t>
    </r>
    <r>
      <rPr>
        <i/>
        <sz val="11"/>
        <rFont val="Calibri"/>
        <family val="2"/>
      </rPr>
      <t>Does the Project enter records within the 3 day window?</t>
    </r>
  </si>
  <si>
    <r>
      <rPr>
        <i/>
        <sz val="11"/>
        <color indexed="8"/>
        <rFont val="Calibri"/>
        <family val="2"/>
      </rPr>
      <t>Timeliness of Data Entry for Participant Entry/Exits</t>
    </r>
    <r>
      <rPr>
        <sz val="11"/>
        <color theme="1"/>
        <rFont val="Calibri"/>
        <family val="2"/>
        <scheme val="minor"/>
      </rPr>
      <t xml:space="preserve">
• Y, 0-3days → 5 pts  
• N, 4+ days → 0 pts</t>
    </r>
  </si>
  <si>
    <r>
      <rPr>
        <b/>
        <sz val="11"/>
        <rFont val="Calibri"/>
        <family val="2"/>
      </rPr>
      <t>Timeliness of Data Entry: Entry Assessments</t>
    </r>
    <r>
      <rPr>
        <sz val="11"/>
        <rFont val="Calibri"/>
        <family val="2"/>
      </rPr>
      <t xml:space="preserve">
THN requires CoC Program-funded projects to perform an Entry Assessment no more than 3 days after determining eligibility. 
</t>
    </r>
    <r>
      <rPr>
        <i/>
        <sz val="11"/>
        <rFont val="Calibri"/>
        <family val="2"/>
      </rPr>
      <t xml:space="preserve">
Does the project have outstanding Entry Assessments?</t>
    </r>
  </si>
  <si>
    <r>
      <rPr>
        <b/>
        <sz val="11"/>
        <rFont val="Calibri"/>
        <family val="2"/>
      </rPr>
      <t>Timeliness of Data Entry: Annual Assessments</t>
    </r>
    <r>
      <rPr>
        <sz val="11"/>
        <rFont val="Calibri"/>
        <family val="2"/>
      </rPr>
      <t xml:space="preserve">
THN requires CoC Program-funded projects to perform an annual assessment no more than 30 days before or after the anniversary of the
Participant’s Project Entry Date.
</t>
    </r>
    <r>
      <rPr>
        <i/>
        <sz val="11"/>
        <rFont val="Calibri"/>
        <family val="2"/>
      </rPr>
      <t xml:space="preserve">
Does the Project have outstanding Annual Assessments?</t>
    </r>
    <r>
      <rPr>
        <sz val="11"/>
        <rFont val="Calibri"/>
        <family val="2"/>
      </rPr>
      <t xml:space="preserve">
</t>
    </r>
  </si>
  <si>
    <r>
      <rPr>
        <b/>
        <sz val="11"/>
        <rFont val="Calibri"/>
        <family val="2"/>
      </rPr>
      <t>Timeliness of Data Entry: Exit Assessments</t>
    </r>
    <r>
      <rPr>
        <sz val="11"/>
        <rFont val="Calibri"/>
        <family val="2"/>
      </rPr>
      <t xml:space="preserve">
THN requires CoC Program-funded projects to perform an annual assessment no more than 3 days after a participant exits the Project.
</t>
    </r>
    <r>
      <rPr>
        <i/>
        <sz val="11"/>
        <rFont val="Calibri"/>
        <family val="2"/>
      </rPr>
      <t xml:space="preserve">
Does the Project have outstanding Exit Assessments?</t>
    </r>
    <r>
      <rPr>
        <sz val="11"/>
        <rFont val="Calibri"/>
        <family val="2"/>
      </rPr>
      <t xml:space="preserve">
</t>
    </r>
  </si>
  <si>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 xml:space="preserve">Zero (0) outstanding Exit Assessments </t>
    </r>
    <r>
      <rPr>
        <sz val="11"/>
        <color theme="1"/>
        <rFont val="Calibri"/>
        <family val="2"/>
        <scheme val="minor"/>
      </rPr>
      <t xml:space="preserve"> → 2 pts  
• &gt;0 outstanding Exit Assessments  → 0 pts</t>
    </r>
  </si>
  <si>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 xml:space="preserve">Zero (0) outstanding Annual Assessments </t>
    </r>
    <r>
      <rPr>
        <sz val="11"/>
        <color theme="1"/>
        <rFont val="Calibri"/>
        <family val="2"/>
        <scheme val="minor"/>
      </rPr>
      <t xml:space="preserve"> → 2 pts  
• &gt;0 outstanding Annual Assessments  → 0 pts</t>
    </r>
  </si>
  <si>
    <r>
      <t xml:space="preserve">Attendance at Required HMIS Webinars  
</t>
    </r>
    <r>
      <rPr>
        <sz val="11"/>
        <rFont val="Calibri"/>
        <family val="2"/>
      </rPr>
      <t xml:space="preserve">CoC Program-funded Agencies are required to have staff that use HMIS attend monthly HMIS Webinars, per the 2017 CoC Expectations Form.                                                
</t>
    </r>
    <r>
      <rPr>
        <i/>
        <sz val="11"/>
        <rFont val="Calibri"/>
        <family val="2"/>
      </rPr>
      <t xml:space="preserve">Did Someone represent the Project/Agency at each of the required Webinars during the previous quarter?
</t>
    </r>
    <r>
      <rPr>
        <b/>
        <u/>
        <sz val="11"/>
        <rFont val="Calibri"/>
        <family val="2"/>
      </rPr>
      <t>DV Providers are exempt from this measure</t>
    </r>
  </si>
  <si>
    <r>
      <t xml:space="preserve">Please indicate the number of HMIS Monthly Webinars that a representative of your Agency attended.
Please indicate the representative's name(s) and the month(s) they attended. 
Agency attendance records are  subject to verification by the HMIS team.
</t>
    </r>
    <r>
      <rPr>
        <b/>
        <u/>
        <sz val="11"/>
        <rFont val="Calibri"/>
        <family val="2"/>
        <scheme val="minor"/>
      </rPr>
      <t xml:space="preserve">
Only DV Providers should select N/A</t>
    </r>
  </si>
  <si>
    <t>Participation in required HMIS Webinars
• 3 of 3 → 3 pts  
• 2 of 3 → 2 pts  
• 1 of 3 → 1 pts</t>
  </si>
  <si>
    <t>Total Number of Persons served (Q05a, Row 1)</t>
  </si>
  <si>
    <t>Total persons exiting to positive housing destinations, &gt;90 Days (Q23a, 2nd row from the bottom, Column 1)</t>
  </si>
  <si>
    <r>
      <rPr>
        <b/>
        <sz val="11"/>
        <color indexed="8"/>
        <rFont val="Calibri"/>
        <family val="2"/>
      </rPr>
      <t>Successful Maintenance of/Housing Placement from PSH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What is the percentage of households that that maintained their housing or exited to a permanent housing destination?</t>
    </r>
  </si>
  <si>
    <t>Total Leavers (Q05a Row 5, Column 1)</t>
  </si>
  <si>
    <t>Total persons exiting to positive housing destinations, &lt;90 Days (Q23b, 2nd row from the bottom, Column 1)</t>
  </si>
  <si>
    <r>
      <rPr>
        <b/>
        <sz val="11"/>
        <color theme="1"/>
        <rFont val="Calibri"/>
        <family val="2"/>
        <scheme val="minor"/>
      </rPr>
      <t>Unsuccessful Housing Placement from PSH</t>
    </r>
    <r>
      <rPr>
        <sz val="11"/>
        <color theme="1"/>
        <rFont val="Calibri"/>
        <family val="2"/>
        <scheme val="minor"/>
      </rPr>
      <t xml:space="preserve">
Successful housing outcomes are one of the most important measures of project success.
</t>
    </r>
    <r>
      <rPr>
        <i/>
        <sz val="11"/>
        <color theme="1"/>
        <rFont val="Calibri"/>
        <family val="2"/>
        <scheme val="minor"/>
      </rPr>
      <t xml:space="preserve">What is the percentage of households that that exited to a Non-Permanent destination in less than </t>
    </r>
    <r>
      <rPr>
        <b/>
        <i/>
        <sz val="11"/>
        <color theme="1"/>
        <rFont val="Calibri"/>
        <family val="2"/>
        <scheme val="minor"/>
      </rPr>
      <t>90 days?</t>
    </r>
    <r>
      <rPr>
        <sz val="11"/>
        <color theme="1"/>
        <rFont val="Calibri"/>
        <family val="2"/>
        <scheme val="minor"/>
      </rPr>
      <t xml:space="preserve">
</t>
    </r>
  </si>
  <si>
    <t>Total, &gt;90 Days (Q23a, 3rd row from the bottom, Column 1)</t>
  </si>
  <si>
    <t>Total, &lt;90 Days (Q23b, 3rd row from the bottom, Column 1)</t>
  </si>
  <si>
    <r>
      <rPr>
        <b/>
        <sz val="11"/>
        <rFont val="Calibri"/>
        <family val="2"/>
      </rPr>
      <t>Rapid Placement into Permanent Housing.</t>
    </r>
    <r>
      <rPr>
        <sz val="11"/>
        <rFont val="Calibri"/>
        <family val="2"/>
      </rPr>
      <t xml:space="preserve">
A well-functioning Housing Crisis Response System moves households from Homelessness to Permanent Housing as swiftly as possible.
</t>
    </r>
    <r>
      <rPr>
        <i/>
        <sz val="11"/>
        <rFont val="Calibri"/>
        <family val="2"/>
      </rPr>
      <t xml:space="preserve">Are the majority of participants placed into permanent housing within 30 days of project entry? </t>
    </r>
  </si>
  <si>
    <t>Total (Q22c Row 10, Column 1)</t>
  </si>
  <si>
    <r>
      <rPr>
        <i/>
        <sz val="11"/>
        <color indexed="8"/>
        <rFont val="Calibri"/>
        <family val="2"/>
      </rPr>
      <t>Unsuccessful Placement from PSH</t>
    </r>
    <r>
      <rPr>
        <sz val="11"/>
        <color indexed="8"/>
        <rFont val="Calibri"/>
        <family val="2"/>
      </rPr>
      <t xml:space="preserve">
• 0% → 0 pts  
• 1-7% → -4 pts  
•  &gt;7% → -8 pts
</t>
    </r>
  </si>
  <si>
    <r>
      <rPr>
        <i/>
        <sz val="11"/>
        <color indexed="8"/>
        <rFont val="Calibri"/>
        <family val="2"/>
      </rPr>
      <t>Returns to Homelessness</t>
    </r>
    <r>
      <rPr>
        <sz val="11"/>
        <color theme="1"/>
        <rFont val="Calibri"/>
        <family val="2"/>
        <scheme val="minor"/>
      </rPr>
      <t xml:space="preserve">
• 0-4 % → 7 pts
• 5-9 % → 5 pts
• 10-15 % → 3 pts
• &gt;15% → 0 pts</t>
    </r>
  </si>
  <si>
    <r>
      <rPr>
        <i/>
        <sz val="11"/>
        <color indexed="8"/>
        <rFont val="Calibri"/>
        <family val="2"/>
      </rPr>
      <t>Returns to Homelessness</t>
    </r>
    <r>
      <rPr>
        <sz val="11"/>
        <color theme="1"/>
        <rFont val="Calibri"/>
        <family val="2"/>
        <scheme val="minor"/>
      </rPr>
      <t xml:space="preserve">
• 0-4 % → 9 pts
• 5-9 % → 6 pts
• 10-15 % → 3 pts
• &gt;15% → 0 pts</t>
    </r>
  </si>
  <si>
    <r>
      <rPr>
        <b/>
        <sz val="11"/>
        <rFont val="Calibri"/>
        <family val="2"/>
      </rPr>
      <t>Income Growth for Stayers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their total income (earned and non-employment)?
</t>
    </r>
    <r>
      <rPr>
        <b/>
        <u/>
        <sz val="11"/>
        <rFont val="Calibri"/>
        <family val="2"/>
      </rPr>
      <t>If this Project has been in Operation less than 1 year Select N/A</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</si>
  <si>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this Project has no exits during the reporting period select N/A</t>
    </r>
  </si>
  <si>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 xml:space="preserve">What is the percentage of persons that that exited to a permanent housing destination?
</t>
    </r>
    <r>
      <rPr>
        <b/>
        <i/>
        <u/>
        <sz val="11"/>
        <color indexed="8"/>
        <rFont val="Calibri"/>
        <family val="2"/>
      </rPr>
      <t>If the Project has no exits during the Reporting Period, enter N/A</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</si>
  <si>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the Project has no exits during the Reporting Period, enter N/A</t>
    </r>
  </si>
  <si>
    <r>
      <rPr>
        <b/>
        <sz val="11"/>
        <rFont val="Calibri"/>
        <family val="2"/>
      </rPr>
      <t>Bed Utilization Rate</t>
    </r>
    <r>
      <rPr>
        <sz val="11"/>
        <rFont val="Calibri"/>
        <family val="2"/>
      </rPr>
      <t xml:space="preserve">
Bed utilization rates demonstrate the CoC is fully utilizing its inventory. 
</t>
    </r>
    <r>
      <rPr>
        <i/>
        <sz val="11"/>
        <rFont val="Calibri"/>
        <family val="2"/>
      </rPr>
      <t xml:space="preserve">What is the project's average bed utilization rate? </t>
    </r>
  </si>
  <si>
    <r>
      <t xml:space="preserve">Targeting Eligible Participants
</t>
    </r>
    <r>
      <rPr>
        <sz val="11"/>
        <rFont val="Calibri"/>
        <family val="2"/>
        <scheme val="minor"/>
      </rPr>
      <t xml:space="preserve">To comply with CoC Program regulations, all households entering a CoC Program-funded project must meet the HUD definition of homeless under Category 1 or Category  4.
</t>
    </r>
    <r>
      <rPr>
        <i/>
        <sz val="11"/>
        <rFont val="Calibri"/>
        <family val="2"/>
        <scheme val="minor"/>
      </rPr>
      <t xml:space="preserve">What percentage of Project Participants enrolled from eligible residences prior to Project Entry? </t>
    </r>
  </si>
  <si>
    <t>Total Number of Adults (Q05a, Row 2)</t>
  </si>
  <si>
    <t>Q15, Row labeled "Subtotal" under the "Other Locations" section, Column 1</t>
  </si>
  <si>
    <r>
      <rPr>
        <b/>
        <sz val="11"/>
        <rFont val="Calibri"/>
        <family val="2"/>
        <scheme val="minor"/>
      </rPr>
      <t xml:space="preserve">Targeting Vulnerable Populations 
</t>
    </r>
    <r>
      <rPr>
        <sz val="11"/>
        <rFont val="Calibri"/>
        <family val="2"/>
        <scheme val="minor"/>
      </rPr>
      <t>The TX BoS CoC expects CoC Program-funded projects to serve their community's most vulnerable households. Households without income are unlikely to self-resolve their homelessness.</t>
    </r>
    <r>
      <rPr>
        <b/>
        <sz val="11"/>
        <rFont val="Calibri"/>
        <family val="2"/>
        <scheme val="minor"/>
      </rPr>
      <t xml:space="preserve">
</t>
    </r>
    <r>
      <rPr>
        <i/>
        <sz val="11"/>
        <rFont val="Calibri"/>
        <family val="2"/>
        <scheme val="minor"/>
      </rPr>
      <t>What percentage of adults had no income at project entry?</t>
    </r>
  </si>
  <si>
    <t>Total Adults (Q16, Last Row, Column 1)</t>
  </si>
  <si>
    <t>No Income (Q16, Row 1, Column 1)</t>
  </si>
  <si>
    <t>Data Not Collected (Q16, Row 10, Column 1)</t>
  </si>
  <si>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RRH?</t>
    </r>
  </si>
  <si>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PSH?</t>
    </r>
  </si>
  <si>
    <t>Agencies should score this metric based on their records. However, THN will validate scores using custom reporting in HMIS.</t>
  </si>
  <si>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</si>
  <si>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r>
      <rPr>
        <i/>
        <sz val="11"/>
        <color indexed="8"/>
        <rFont val="Calibri"/>
        <family val="2"/>
      </rPr>
      <t>Percentage of Clients that completed a VI-SPDAT and scored in the PSH Range:</t>
    </r>
    <r>
      <rPr>
        <sz val="11"/>
        <color indexed="8"/>
        <rFont val="Calibri"/>
        <family val="2"/>
      </rPr>
      <t xml:space="preserve">
• 90-100% → 8 pts
• </t>
    </r>
    <r>
      <rPr>
        <u/>
        <sz val="11"/>
        <color indexed="8"/>
        <rFont val="Calibri"/>
        <family val="2"/>
      </rPr>
      <t>&lt;</t>
    </r>
    <r>
      <rPr>
        <sz val="11"/>
        <color indexed="8"/>
        <rFont val="Calibri"/>
        <family val="2"/>
      </rPr>
      <t xml:space="preserve">89% → 0 pts  
</t>
    </r>
  </si>
  <si>
    <t>Projects should divide the number of participants that completed the CE process and scored within the PSH range by the total number of participants in the project.
Projects should multiply the resuly by 100 to turn the result into a percentage.</t>
  </si>
  <si>
    <t>Projects should divide the number of participants that completed the CE process and scored within the RRH range (or higher) by the total number of participants in the project.
Projects should multiply the resuly by 100 to turn the result into a percentage.</t>
  </si>
  <si>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
</t>
    </r>
    <r>
      <rPr>
        <b/>
        <i/>
        <sz val="11"/>
        <color indexed="8"/>
        <rFont val="Calibri"/>
        <family val="2"/>
      </rPr>
      <t/>
    </r>
  </si>
  <si>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t>
    </r>
    <r>
      <rPr>
        <sz val="10.5"/>
        <color indexed="8"/>
        <rFont val="Calibri"/>
        <family val="2"/>
      </rPr>
      <t xml:space="preserve">
</t>
    </r>
    <r>
      <rPr>
        <sz val="11"/>
        <color indexed="8"/>
        <rFont val="Calibri"/>
        <family val="2"/>
      </rPr>
      <t xml:space="preserve">
</t>
    </r>
    <r>
      <rPr>
        <b/>
        <i/>
        <sz val="11"/>
        <color indexed="8"/>
        <rFont val="Calibri"/>
        <family val="2"/>
      </rPr>
      <t/>
    </r>
  </si>
  <si>
    <t>Total Grant Amount Awarded</t>
  </si>
  <si>
    <t>Number of months since start of grant term to present</t>
  </si>
  <si>
    <r>
      <t xml:space="preserve">Grant Administration                                          </t>
    </r>
    <r>
      <rPr>
        <sz val="11"/>
        <rFont val="Calibri"/>
        <family val="2"/>
        <scheme val="minor"/>
      </rPr>
      <t xml:space="preserve">Is the project on track to spend down all Project funds by the end of its current grant term?  </t>
    </r>
  </si>
  <si>
    <t xml:space="preserve">Funds expended to date, as reflected in eLOCCS </t>
  </si>
  <si>
    <t xml:space="preserve">Complete this section based on Agency Records/eLOCCS data.
THN will compare Sage Data after the final draw of the most recent operating year to the Total Award amount on the GIW.                                                                                                                         </t>
  </si>
  <si>
    <t xml:space="preserve">Total funds expended for the most recently completed grant year, as reflected in eLOCCS </t>
  </si>
  <si>
    <t>Total Grant Amount Awarded for most recently completed grant year</t>
  </si>
  <si>
    <t>• &lt;5% Underspent→ 5 pts  
• &gt;5% Underspent → 0 pts</t>
  </si>
  <si>
    <r>
      <t xml:space="preserve">eLOCCS Draws                                                   </t>
    </r>
    <r>
      <rPr>
        <sz val="11"/>
        <rFont val="Calibri"/>
        <family val="2"/>
        <scheme val="minor"/>
      </rPr>
      <t>Has this Project made at least one successful draw from eLOCCS at least once every 3mo for the current Project Year?</t>
    </r>
  </si>
  <si>
    <r>
      <rPr>
        <i/>
        <sz val="11"/>
        <color indexed="8"/>
        <rFont val="Calibri"/>
        <family val="2"/>
        <scheme val="minor"/>
      </rPr>
      <t>Frequency of draws in eLOCCS</t>
    </r>
    <r>
      <rPr>
        <sz val="11"/>
        <color indexed="8"/>
        <rFont val="Calibri"/>
        <family val="2"/>
        <scheme val="minor"/>
      </rPr>
      <t xml:space="preserve">                                              •  Monthly or Quarterly Draws→ 0 pts                                                                              • &lt;1 Draw per Quarter → -10pts</t>
    </r>
  </si>
  <si>
    <r>
      <rPr>
        <i/>
        <sz val="11"/>
        <color indexed="8"/>
        <rFont val="Calibri"/>
        <family val="2"/>
        <scheme val="minor"/>
      </rPr>
      <t xml:space="preserve">Frequency of draws in e LOCCS </t>
    </r>
    <r>
      <rPr>
        <sz val="11"/>
        <color indexed="8"/>
        <rFont val="Calibri"/>
        <family val="2"/>
        <scheme val="minor"/>
      </rPr>
      <t xml:space="preserve">                                           •  Monthly or Quarterly Draws→ 0 pts                                                                              • &lt;1 Draw per Quarter → -10pts</t>
    </r>
  </si>
  <si>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</si>
  <si>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THN will score this metric.  Providers will be offered the opportunity to contest THN recordkeeping prior to the finalization of the scorecard.</t>
  </si>
  <si>
    <t>No action required from project staff.</t>
  </si>
  <si>
    <t>Attach a screenshot of the Sage APR submission timestamp for the last submitted APR to the scorecard.</t>
  </si>
  <si>
    <r>
      <rPr>
        <b/>
        <sz val="11"/>
        <rFont val="Calibri"/>
        <family val="2"/>
      </rPr>
      <t xml:space="preserve">Timely APR Submission </t>
    </r>
    <r>
      <rPr>
        <sz val="11"/>
        <rFont val="Calibri"/>
        <family val="2"/>
      </rPr>
      <t xml:space="preserve">
Timely submission of APRs to HUD is mandatory for compliance with the CoC Interim rule.
</t>
    </r>
    <r>
      <rPr>
        <i/>
        <sz val="11"/>
        <rFont val="Calibri"/>
        <family val="2"/>
      </rPr>
      <t xml:space="preserve">Did the project submit its APR for the most recently completed grant year within the required period, that is within 90 days of the end of the grant's operating year?
</t>
    </r>
    <r>
      <rPr>
        <b/>
        <u/>
        <sz val="11"/>
        <rFont val="Calibri"/>
        <family val="2"/>
      </rPr>
      <t>If this Project is in the first year of Operation, select N/A</t>
    </r>
    <r>
      <rPr>
        <sz val="11"/>
        <rFont val="Calibri"/>
        <family val="2"/>
      </rPr>
      <t xml:space="preserve">
</t>
    </r>
  </si>
  <si>
    <r>
      <t xml:space="preserve">CoC Program Compliance                              </t>
    </r>
    <r>
      <rPr>
        <sz val="11"/>
        <rFont val="Calibri"/>
        <family val="2"/>
        <scheme val="minor"/>
      </rPr>
      <t>Has the Project been monitored by the HUD CPD Field Office Representative assigned to the Project in the last 12 months? Does the Agency have monitoring findings as a result of that monitoring?</t>
    </r>
  </si>
  <si>
    <t xml:space="preserve">Please attach to the scorecard either HUD's final monitoring report   or a statement from the Executive Director on Agency Letterhead stating that the project has not been monitored in the last 12 months. </t>
  </si>
  <si>
    <r>
      <rPr>
        <b/>
        <sz val="11"/>
        <rFont val="Calibri"/>
        <family val="2"/>
        <scheme val="minor"/>
      </rPr>
      <t xml:space="preserve">Financial Administration  </t>
    </r>
    <r>
      <rPr>
        <sz val="11"/>
        <rFont val="Calibri"/>
        <family val="2"/>
        <scheme val="minor"/>
      </rPr>
      <t xml:space="preserve">                                        Did the project spend down all funds from the most recent Grant Year Closeout?
</t>
    </r>
    <r>
      <rPr>
        <b/>
        <u/>
        <sz val="11"/>
        <rFont val="Calibri"/>
        <family val="2"/>
        <scheme val="minor"/>
      </rPr>
      <t>If the Project is in the first year of operation select N/A</t>
    </r>
  </si>
  <si>
    <t>Texas Balance of State Continuum of Care</t>
  </si>
  <si>
    <t>Instructions:</t>
  </si>
  <si>
    <t>Scorers will need:</t>
  </si>
  <si>
    <t>Scorers will also need to run the 2018 System Performance Measures M2-M7 report in ClientTrack.  Save this report as a PDF.</t>
  </si>
  <si>
    <t>Scorers will need a Screenshot of the current operating year draws from the eLOCCS system.  Scorers should save this screenshot as a PDF.</t>
  </si>
  <si>
    <r>
      <t>·</t>
    </r>
    <r>
      <rPr>
        <b/>
        <sz val="7"/>
        <color theme="1"/>
        <rFont val="Times New Roman"/>
        <family val="1"/>
      </rPr>
      <t xml:space="preserve">        </t>
    </r>
    <r>
      <rPr>
        <b/>
        <sz val="11"/>
        <color theme="1"/>
        <rFont val="Raleway"/>
        <family val="2"/>
      </rPr>
      <t>Access to ClientTrack</t>
    </r>
  </si>
  <si>
    <r>
      <t>·</t>
    </r>
    <r>
      <rPr>
        <b/>
        <sz val="7"/>
        <color theme="1"/>
        <rFont val="Times New Roman"/>
        <family val="1"/>
      </rPr>
      <t xml:space="preserve">        </t>
    </r>
    <r>
      <rPr>
        <b/>
        <sz val="11"/>
        <color theme="1"/>
        <rFont val="Raleway"/>
        <family val="2"/>
      </rPr>
      <t>Access to the SAGE Repository.</t>
    </r>
  </si>
  <si>
    <r>
      <t>·</t>
    </r>
    <r>
      <rPr>
        <b/>
        <sz val="7"/>
        <color theme="1"/>
        <rFont val="Times New Roman"/>
        <family val="1"/>
      </rPr>
      <t xml:space="preserve">        </t>
    </r>
    <r>
      <rPr>
        <b/>
        <sz val="11"/>
        <color theme="1"/>
        <rFont val="Raleway"/>
        <family val="2"/>
      </rPr>
      <t>Access to eLOCCS</t>
    </r>
  </si>
  <si>
    <r>
      <t>·</t>
    </r>
    <r>
      <rPr>
        <b/>
        <sz val="7"/>
        <color theme="1"/>
        <rFont val="Times New Roman"/>
        <family val="1"/>
      </rPr>
      <t xml:space="preserve">        </t>
    </r>
    <r>
      <rPr>
        <b/>
        <sz val="11"/>
        <color theme="1"/>
        <rFont val="Raleway"/>
        <family val="2"/>
      </rPr>
      <t>A letter on Agency Letterhead or the most recent Monitoring Report for the Project.</t>
    </r>
  </si>
  <si>
    <r>
      <t>V1</t>
    </r>
    <r>
      <rPr>
        <b/>
        <sz val="11"/>
        <color theme="1"/>
        <rFont val="Raleway"/>
        <family val="2"/>
      </rPr>
      <t>.- Due May 14th, 2018</t>
    </r>
  </si>
  <si>
    <r>
      <t>·</t>
    </r>
    <r>
      <rPr>
        <b/>
        <sz val="7"/>
        <color theme="1"/>
        <rFont val="Times New Roman"/>
        <family val="1"/>
      </rPr>
      <t xml:space="preserve">        </t>
    </r>
    <r>
      <rPr>
        <b/>
        <sz val="11"/>
        <color theme="1"/>
        <rFont val="Raleway"/>
        <family val="2"/>
      </rPr>
      <t>Access to the 2016 CoC Program Competition Project Application</t>
    </r>
  </si>
  <si>
    <r>
      <t>·</t>
    </r>
    <r>
      <rPr>
        <b/>
        <sz val="7"/>
        <color theme="1"/>
        <rFont val="Times New Roman"/>
        <family val="1"/>
      </rPr>
      <t xml:space="preserve">        </t>
    </r>
    <r>
      <rPr>
        <b/>
        <sz val="11"/>
        <color theme="1"/>
        <rFont val="Raleway"/>
        <family val="2"/>
      </rPr>
      <t>Access to the Project's Policies and Procedures</t>
    </r>
  </si>
  <si>
    <r>
      <t xml:space="preserve">The only fields that require user manipulation are Column F and Column I. Users will select their score from the drop down menu on each row in Column I.                          </t>
    </r>
    <r>
      <rPr>
        <u/>
        <sz val="11"/>
        <color theme="1"/>
        <rFont val="Raleway"/>
        <family val="2"/>
      </rPr>
      <t>Failure to correctly select from the drop down menu may negatively impact the Project score.</t>
    </r>
  </si>
  <si>
    <t>Refer to your housing program eligibility criteria-policies and procedures &amp; answer accordingly. Please attach a copy of the program policy to this scorecard, indicating the page(s) where criteria is outlined.</t>
  </si>
  <si>
    <t xml:space="preserve">Please attach to the scorecard either HUD's final monitoring report or a statement from the Executive Director on Agency Letterhead stating that the project has not been monitored in the last 12 months. </t>
  </si>
  <si>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</si>
  <si>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If you have any questions about this Scorecard, please email Jim Ward @ jim@thn.org.</t>
  </si>
  <si>
    <t>Scorers should use either: the beginning of the Operating Year (For projects in operation less than 12 months) OR a rolling 12 month Quarterly Reporting Period, i.e. April 1, 2017 - March 31, 2018, if the Project has been in operation for more than 12 months for the reporting period for this Scorecard.</t>
  </si>
  <si>
    <t>Scorers should run an APR in ClientTrack or a Comparable database.  Scorers will then need to “Test” that APR in SAGE to get the basis for the Scorecard.  Save this as a PDF to submit with your Scorecard.</t>
  </si>
  <si>
    <t xml:space="preserve">Please see detailed instruction for each metric on the Scorecard. </t>
  </si>
  <si>
    <t>Quarterly Performance Scorecards</t>
  </si>
  <si>
    <t xml:space="preserve">The purpose of these Scorecards is for Agencies in the Balance of State to begin the process of performance improvement of their CoC Projects.  </t>
  </si>
  <si>
    <t>This round of Scorecards will NOT be tied to the CoC Program Competition.</t>
  </si>
  <si>
    <t>You will notice that the Scorecards are broken down by Project Type. This is because the CoC has different performance benchmarks for RRH and PSH.  Additionally, not all metrics will apply to the same Project Type due to variation in the length of operation and Target Population. The Scorecards will weigh for those differences.</t>
  </si>
  <si>
    <t>Please make sure that you complete the appropriate Scorecard for your Project Type.</t>
  </si>
  <si>
    <t>Please pay special attention to the instructions on the Scorecard.</t>
  </si>
  <si>
    <t xml:space="preserve">The Scorecards are created in a way that should minimize manual calculations, rather the Scorer will need to fill in fields from the supporting documentation or answer yes or no questions to arrive at the score for the metric.  </t>
  </si>
  <si>
    <t>Scorers must attach the supporting documentation for all metrics when submitting the Scorecard. Column C of the scorecard will instruct the scorer which supporting documentation to attach.</t>
  </si>
  <si>
    <t>HMIS-using Agencies should run the following report found under the HMIS Reports Tab: 2018 System Performance Measures: M2-M7.
Enter the number found under Measure 2a, which is on the first page of the report. Please attach the report to the Scorecard.
Only DV Providers should select N/A</t>
  </si>
  <si>
    <t>Complete this section based on Agency Records/eLOCCS data.
Attach eLOCCS screenshot(s) capturing the entire current operating year to Scorecard.   
THN will compare this number against the eLOCCS screenshot to deterimine if the Project is on track to spend down all funds.</t>
  </si>
  <si>
    <t xml:space="preserve">Complete this Scorecard based on Agency Records/eLOCCS data.
THN will compare eLOCCS screenshot to determine if the Project is making successful Quarterly Draws.  
</t>
  </si>
  <si>
    <t>Texas Homeless Network
Texas Balance of State Continuum of Care 
Permanent Supportive Housing (PSH) CoC Project 
Quarterly Performance Review  
Scorecard</t>
  </si>
  <si>
    <t>HMIS-using Agencies should run the following report found under the HMIS Reports Tab: 2018 System Performance Measures:M2-M7".
Enter the number found under Measure 2a, which is on the first page of the report. Please attach the report to the Scorecard.
Only DV Providers should select N/A</t>
  </si>
  <si>
    <t>Texas Homeless Network
Texas Balance of State Continuum of Care 
Rapid Re-Housing (RRH) CoC Project 
Quarterly Performance Review  
Scorecard</t>
  </si>
  <si>
    <t>1. Overview of HMIS (Or Comparable Database) Data Quality 
► HMIS participation and data quality are priorities for both  the TX BoS CoC and the U.S. Department of Housing and Urban Development (HUD). Accurate, complete, and timely data is crucial to determine how projects are contributing to ending homelessness.
► High quality data is the key to understanding what projects are doing, and how project management, the TX BoS CoC, and HUD can make informed decisions about the project.</t>
  </si>
  <si>
    <t xml:space="preserve">https://www.youtube.com/watch?v=x9aJO3BcBNo&amp;t=19s </t>
  </si>
  <si>
    <t>THN HMIS APR Video</t>
  </si>
  <si>
    <t>Attach Sage APR Upload
Enter the numbers found in the locations described in column D. The calculation will be performed automatically.</t>
  </si>
  <si>
    <t xml:space="preserve">Attach Sage APR Upload
This field is automatically calculated. </t>
  </si>
  <si>
    <t xml:space="preserve">Attach Sage APR Upload 
Enter the numbers found in the locations described in column D. The calculation will be performed automatically. </t>
  </si>
  <si>
    <t xml:space="preserve">Attach Sage APR Upload
Q19a1. Row 5 ("Number of Adults with Any Income(i.e., total income), Column 9 ("Performance measure: Percent of persons who accomplished this measure") 
Enter the % listed where this row and column meet.  </t>
  </si>
  <si>
    <t xml:space="preserve">Attach Sage APR Upload
Q19a2. Row 5 ("Number of Adults with Any Income(i.e., total income), Column 9 ("Performance measure: Percent of persons who accomplished this measure") 
Enter the % listed where this row and column meet.  </t>
  </si>
  <si>
    <t xml:space="preserve">Attach Sage APR Upload
Review the data in the "% of Error Rate" column of Q06a. and Q06b.
Enter the highest number that appears in these columns in cell F20. The Social Security Number error rate may be disregarded. 
</t>
  </si>
  <si>
    <t>Attach Sage APR Upload 
Review the following rows of Q06e:
4-6 Days,
7-10 Days,
11+ Days .
If a number greater than 0 appears in any of these rows, enter "N". If all numbers in these rows are 0, enter "Y".</t>
  </si>
  <si>
    <t xml:space="preserve">Attach Sage APR Upload
Review Q06c., row labeled
"Income and Sources at Start", column labeled "Error Count." Enter the number that appears. 
</t>
  </si>
  <si>
    <t>Attach Sage APR Upload
Review Q06c., row labeled
"Income and Sources at Annual Assessment", column labeled "Error Count". Enter the number that appears</t>
  </si>
  <si>
    <t xml:space="preserve">Attach Sage APR Upload
Review Q06c., row labeled
"Income and Sources at Exit", column labeled "Error Count". Enter the number that appears. </t>
  </si>
  <si>
    <t>Attach Sage APR Upload
Enter the numbers found in the locations described in column D. The calculation will be performed automatically</t>
  </si>
  <si>
    <t>Attach E-mail Record
Compare the date of the last UDQ submission to its corresponding due date (the 15th of the first month of the quarter)
Please attach a copy of the email submission to the HMIS team to this Scorecard as supporting documentation.
DV Providers should enter N/A</t>
  </si>
  <si>
    <t>THN BoS COC Scorecard Tutorial</t>
  </si>
  <si>
    <t>https://www.youtube.com/watch?v=jjmuTgdrCe4&amp;feature=youtu.be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</si>
</sst>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5"/>
      <name val="Arial"/>
      <family val="2"/>
    </font>
    <font>
      <sz val="10"/>
      <name val="Arial"/>
      <family val="2"/>
    </font>
    <font>
      <b/>
      <sz val="11"/>
      <name val="Arial"/>
      <family val="2"/>
    </font>
    <font>
      <b/>
      <sz val="11.5"/>
      <name val="Arial"/>
      <family val="2"/>
    </font>
    <font>
      <b/>
      <sz val="11"/>
      <color theme="1"/>
      <name val="Arial"/>
      <family val="2"/>
    </font>
    <font>
      <sz val="11"/>
      <name val="Arial"/>
      <family val="2"/>
    </font>
    <font>
      <sz val="11"/>
      <color theme="1"/>
      <name val="Arial"/>
      <family val="2"/>
    </font>
    <font>
      <b/>
      <sz val="11.5"/>
      <color rgb="FF000000"/>
      <name val="Arial"/>
      <family val="2"/>
    </font>
    <font>
      <b/>
      <sz val="10"/>
      <name val="Arial"/>
      <family val="2"/>
    </font>
    <font>
      <sz val="10"/>
      <color theme="1"/>
      <name val="Arial"/>
      <family val="2"/>
    </font>
    <font>
      <sz val="11"/>
      <color indexed="8"/>
      <name val="Calibri"/>
      <family val="2"/>
    </font>
    <font>
      <i/>
      <sz val="11"/>
      <color indexed="8"/>
      <name val="Calibri"/>
      <family val="2"/>
    </font>
    <font>
      <b/>
      <sz val="11"/>
      <color indexed="8"/>
      <name val="Calibri"/>
      <family val="2"/>
    </font>
    <font>
      <b/>
      <sz val="10"/>
      <color indexed="8"/>
      <name val="Calibri"/>
      <family val="2"/>
    </font>
    <font>
      <u/>
      <sz val="11"/>
      <color indexed="8"/>
      <name val="Calibri"/>
      <family val="2"/>
    </font>
    <font>
      <sz val="11"/>
      <name val="Calibri"/>
      <family val="2"/>
    </font>
    <font>
      <b/>
      <sz val="11"/>
      <name val="Calibri"/>
      <family val="2"/>
    </font>
    <font>
      <i/>
      <sz val="11"/>
      <name val="Calibri"/>
      <family val="2"/>
    </font>
    <font>
      <b/>
      <i/>
      <sz val="11"/>
      <color indexed="8"/>
      <name val="Calibri"/>
      <family val="2"/>
    </font>
    <font>
      <sz val="10.5"/>
      <color indexed="8"/>
      <name val="Calibri"/>
      <family val="2"/>
    </font>
    <font>
      <sz val="11"/>
      <name val="Calibri"/>
      <family val="2"/>
      <scheme val="minor"/>
    </font>
    <font>
      <sz val="11"/>
      <color indexed="8"/>
      <name val="Calibri"/>
      <family val="2"/>
      <scheme val="minor"/>
    </font>
    <font>
      <b/>
      <sz val="9"/>
      <color theme="1"/>
      <name val="Arial"/>
      <family val="2"/>
    </font>
    <font>
      <b/>
      <sz val="11"/>
      <name val="Calibri"/>
      <family val="2"/>
      <scheme val="minor"/>
    </font>
    <font>
      <sz val="11.5"/>
      <name val="Calibri"/>
      <family val="2"/>
    </font>
    <font>
      <b/>
      <sz val="9"/>
      <name val="Arial"/>
      <family val="2"/>
    </font>
    <font>
      <b/>
      <u/>
      <sz val="11"/>
      <color theme="1"/>
      <name val="Calibri"/>
      <family val="2"/>
      <scheme val="minor"/>
    </font>
    <font>
      <b/>
      <u/>
      <sz val="11"/>
      <name val="Calibri"/>
      <family val="2"/>
      <scheme val="minor"/>
    </font>
    <font>
      <sz val="9"/>
      <color indexed="81"/>
      <name val="Tahoma"/>
      <family val="2"/>
    </font>
    <font>
      <b/>
      <sz val="9"/>
      <color indexed="81"/>
      <name val="Tahoma"/>
      <family val="2"/>
    </font>
    <font>
      <b/>
      <i/>
      <u/>
      <sz val="11"/>
      <color indexed="8"/>
      <name val="Calibri"/>
      <family val="2"/>
    </font>
    <font>
      <b/>
      <u/>
      <sz val="11"/>
      <color indexed="8"/>
      <name val="Calibri"/>
      <family val="2"/>
    </font>
    <font>
      <b/>
      <u/>
      <sz val="11"/>
      <name val="Calibri"/>
      <family val="2"/>
    </font>
    <font>
      <b/>
      <sz val="11.5"/>
      <color indexed="8"/>
      <name val="Arial"/>
      <family val="2"/>
    </font>
    <font>
      <sz val="11.5"/>
      <color theme="1"/>
      <name val="Arial"/>
      <family val="2"/>
    </font>
    <font>
      <i/>
      <sz val="11"/>
      <color theme="1"/>
      <name val="Calibri"/>
      <family val="2"/>
      <scheme val="minor"/>
    </font>
    <font>
      <b/>
      <sz val="11.5"/>
      <color theme="1"/>
      <name val="Arial"/>
      <family val="2"/>
    </font>
    <font>
      <b/>
      <i/>
      <sz val="11"/>
      <color theme="1"/>
      <name val="Calibri"/>
      <family val="2"/>
      <scheme val="minor"/>
    </font>
    <font>
      <i/>
      <sz val="11"/>
      <name val="Calibri"/>
      <family val="2"/>
      <scheme val="minor"/>
    </font>
    <font>
      <i/>
      <sz val="11"/>
      <color indexed="8"/>
      <name val="Calibri"/>
      <family val="2"/>
      <scheme val="minor"/>
    </font>
    <font>
      <sz val="11"/>
      <color theme="1"/>
      <name val="Raleway"/>
      <family val="2"/>
    </font>
    <font>
      <b/>
      <sz val="11"/>
      <color theme="1"/>
      <name val="Raleway"/>
      <family val="2"/>
    </font>
    <font>
      <b/>
      <sz val="11"/>
      <color theme="1"/>
      <name val="Symbol"/>
      <family val="1"/>
      <charset val="2"/>
    </font>
    <font>
      <b/>
      <sz val="7"/>
      <color theme="1"/>
      <name val="Times New Roman"/>
      <family val="1"/>
    </font>
    <font>
      <u/>
      <sz val="11"/>
      <color theme="1"/>
      <name val="Raleway"/>
      <family val="2"/>
    </font>
    <font>
      <b/>
      <u/>
      <sz val="11"/>
      <color theme="1"/>
      <name val="Raleway"/>
      <family val="2"/>
    </font>
    <font>
      <b/>
      <u val="double"/>
      <sz val="11"/>
      <color theme="1"/>
      <name val="Raleway"/>
      <family val="2"/>
    </font>
    <font>
      <u/>
      <sz val="11"/>
      <color theme="10"/>
      <name val="Calibri"/>
      <family val="2"/>
      <scheme val="minor"/>
    </font>
  </fonts>
  <fills count="12">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rgb="FFDAEEF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0" fontId="1" fillId="2"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cellStyleXfs>
  <cellXfs count="300">
    <xf numFmtId="0" fontId="0" fillId="0" borderId="0" xfId="0"/>
    <xf numFmtId="0" fontId="2" fillId="0" borderId="15" xfId="0" applyFont="1" applyBorder="1" applyAlignment="1" applyProtection="1">
      <alignment horizontal="center" vertical="center"/>
    </xf>
    <xf numFmtId="0" fontId="0" fillId="0" borderId="0" xfId="0" applyAlignment="1" applyProtection="1">
      <alignment wrapText="1"/>
    </xf>
    <xf numFmtId="0" fontId="0" fillId="0" borderId="0" xfId="0" applyAlignment="1" applyProtection="1">
      <alignment horizontal="center"/>
    </xf>
    <xf numFmtId="0" fontId="0" fillId="0" borderId="0" xfId="0" applyProtection="1"/>
    <xf numFmtId="49" fontId="0" fillId="0" borderId="0" xfId="0" applyNumberFormat="1" applyAlignment="1" applyProtection="1">
      <alignment wrapText="1"/>
    </xf>
    <xf numFmtId="0" fontId="19" fillId="3" borderId="2"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0" fillId="0" borderId="0" xfId="0" applyFont="1" applyAlignment="1" applyProtection="1">
      <alignment horizontal="left"/>
    </xf>
    <xf numFmtId="0" fontId="6" fillId="3" borderId="0" xfId="0" applyFont="1" applyFill="1" applyBorder="1" applyAlignment="1" applyProtection="1">
      <alignment horizontal="center" vertical="top"/>
    </xf>
    <xf numFmtId="0" fontId="6" fillId="5" borderId="4" xfId="0" applyFont="1" applyFill="1" applyBorder="1" applyAlignment="1" applyProtection="1">
      <alignment horizontal="left" vertical="center" wrapText="1"/>
    </xf>
    <xf numFmtId="0" fontId="8" fillId="5" borderId="5" xfId="2" applyFont="1" applyFill="1" applyBorder="1" applyAlignment="1" applyProtection="1">
      <alignment horizontal="center" vertical="center" wrapText="1"/>
    </xf>
    <xf numFmtId="0" fontId="8" fillId="5" borderId="6" xfId="2" applyFont="1" applyFill="1" applyBorder="1" applyAlignment="1" applyProtection="1">
      <alignment horizontal="center" vertical="center" wrapText="1"/>
    </xf>
    <xf numFmtId="0" fontId="4" fillId="3" borderId="0" xfId="0" applyFont="1" applyFill="1" applyBorder="1" applyAlignment="1" applyProtection="1">
      <alignment vertical="top" wrapText="1"/>
    </xf>
    <xf numFmtId="0" fontId="9" fillId="3" borderId="7" xfId="0" applyFont="1" applyFill="1" applyBorder="1" applyAlignment="1" applyProtection="1">
      <alignment horizontal="left" vertical="center" wrapText="1"/>
    </xf>
    <xf numFmtId="0" fontId="10" fillId="3" borderId="8" xfId="2" applyFont="1" applyFill="1" applyBorder="1" applyAlignment="1" applyProtection="1">
      <alignment horizontal="center" vertical="center" wrapText="1"/>
    </xf>
    <xf numFmtId="1" fontId="10" fillId="3" borderId="9" xfId="2" applyNumberFormat="1" applyFont="1" applyFill="1" applyBorder="1" applyAlignment="1" applyProtection="1">
      <alignment horizontal="center" vertical="center" wrapText="1"/>
    </xf>
    <xf numFmtId="0" fontId="9" fillId="3" borderId="10" xfId="0" applyFont="1" applyFill="1" applyBorder="1" applyAlignment="1" applyProtection="1">
      <alignment horizontal="left" vertical="center" wrapText="1"/>
    </xf>
    <xf numFmtId="0" fontId="10" fillId="3" borderId="2" xfId="2" applyFont="1" applyFill="1" applyBorder="1" applyAlignment="1" applyProtection="1">
      <alignment horizontal="center" vertical="center" wrapText="1"/>
    </xf>
    <xf numFmtId="1" fontId="10" fillId="3" borderId="11" xfId="2" applyNumberFormat="1" applyFont="1" applyFill="1" applyBorder="1" applyAlignment="1" applyProtection="1">
      <alignment horizontal="center" vertical="center" wrapText="1"/>
    </xf>
    <xf numFmtId="0" fontId="6" fillId="3" borderId="4" xfId="0" applyFont="1" applyFill="1" applyBorder="1" applyAlignment="1" applyProtection="1">
      <alignment horizontal="right" vertical="center" wrapText="1"/>
    </xf>
    <xf numFmtId="0" fontId="8" fillId="3" borderId="5" xfId="2" applyFont="1" applyFill="1" applyBorder="1" applyAlignment="1" applyProtection="1">
      <alignment horizontal="center" vertical="center" wrapText="1"/>
    </xf>
    <xf numFmtId="1" fontId="8" fillId="3" borderId="6" xfId="2" applyNumberFormat="1" applyFont="1" applyFill="1" applyBorder="1" applyAlignment="1" applyProtection="1">
      <alignment horizontal="center" vertical="center" wrapText="1"/>
    </xf>
    <xf numFmtId="0" fontId="12" fillId="8" borderId="2" xfId="0" applyFont="1" applyFill="1" applyBorder="1" applyAlignment="1" applyProtection="1">
      <alignment horizontal="left" vertical="center" wrapText="1"/>
    </xf>
    <xf numFmtId="0" fontId="7" fillId="6" borderId="2" xfId="0" applyFont="1" applyFill="1" applyBorder="1" applyAlignment="1" applyProtection="1">
      <alignment horizontal="centerContinuous" vertical="center" wrapText="1"/>
    </xf>
    <xf numFmtId="0" fontId="6" fillId="0" borderId="2" xfId="0" applyNumberFormat="1" applyFont="1" applyBorder="1" applyAlignment="1" applyProtection="1">
      <alignment horizontal="left" vertical="top" wrapText="1"/>
    </xf>
    <xf numFmtId="0" fontId="9" fillId="0" borderId="2" xfId="0" applyFont="1" applyBorder="1" applyAlignment="1" applyProtection="1">
      <alignment horizontal="left" vertical="top" wrapText="1"/>
    </xf>
    <xf numFmtId="9" fontId="10" fillId="2" borderId="2" xfId="2"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top" wrapText="1"/>
    </xf>
    <xf numFmtId="1" fontId="10" fillId="2" borderId="2" xfId="2" applyNumberFormat="1" applyFont="1" applyBorder="1" applyAlignment="1" applyProtection="1">
      <alignment horizontal="center" vertical="top" wrapText="1"/>
      <protection locked="0"/>
    </xf>
    <xf numFmtId="0" fontId="9" fillId="0" borderId="2" xfId="0" quotePrefix="1" applyFont="1" applyBorder="1" applyAlignment="1" applyProtection="1">
      <alignment horizontal="left" vertical="top" wrapText="1"/>
    </xf>
    <xf numFmtId="0" fontId="10" fillId="2" borderId="2" xfId="2" applyFont="1" applyBorder="1" applyAlignment="1" applyProtection="1">
      <alignment horizontal="center" vertical="center" wrapText="1"/>
      <protection locked="0"/>
    </xf>
    <xf numFmtId="0" fontId="10" fillId="2" borderId="2" xfId="2" applyFont="1" applyBorder="1" applyAlignment="1" applyProtection="1">
      <alignment horizontal="left" vertical="top" wrapText="1"/>
      <protection locked="0"/>
    </xf>
    <xf numFmtId="0" fontId="9" fillId="0" borderId="2" xfId="0" applyFont="1" applyBorder="1" applyAlignment="1" applyProtection="1">
      <alignment horizontal="right" vertical="top" wrapText="1"/>
    </xf>
    <xf numFmtId="1" fontId="10" fillId="2" borderId="2" xfId="2" applyNumberFormat="1" applyFont="1" applyBorder="1" applyAlignment="1" applyProtection="1">
      <alignment horizontal="center" vertical="top" wrapText="1"/>
    </xf>
    <xf numFmtId="0" fontId="8" fillId="0" borderId="2" xfId="0" applyFont="1" applyBorder="1" applyAlignment="1" applyProtection="1">
      <alignment horizontal="left" vertical="top"/>
    </xf>
    <xf numFmtId="9" fontId="10" fillId="2" borderId="2" xfId="1" applyFont="1" applyFill="1" applyBorder="1" applyAlignment="1" applyProtection="1">
      <alignment horizontal="center" vertical="center" wrapText="1"/>
      <protection locked="0"/>
    </xf>
    <xf numFmtId="0" fontId="10" fillId="0" borderId="2" xfId="0" quotePrefix="1" applyFont="1" applyBorder="1" applyAlignment="1" applyProtection="1">
      <alignment horizontal="center" vertical="top" wrapText="1"/>
    </xf>
    <xf numFmtId="1" fontId="10" fillId="2" borderId="2" xfId="2" applyNumberFormat="1" applyFont="1" applyBorder="1" applyAlignment="1" applyProtection="1">
      <alignment horizontal="center" vertical="top"/>
      <protection locked="0"/>
    </xf>
    <xf numFmtId="0" fontId="13" fillId="9" borderId="2" xfId="0" applyFont="1" applyFill="1" applyBorder="1" applyAlignment="1" applyProtection="1">
      <alignment horizontal="center" vertical="center" wrapText="1"/>
      <protection locked="0"/>
    </xf>
    <xf numFmtId="0" fontId="8" fillId="0" borderId="2" xfId="0" quotePrefix="1" applyFont="1" applyBorder="1" applyAlignment="1" applyProtection="1">
      <alignment horizontal="center" vertical="top" wrapText="1"/>
    </xf>
    <xf numFmtId="1" fontId="10" fillId="0" borderId="2" xfId="0" applyNumberFormat="1" applyFont="1" applyBorder="1" applyAlignment="1" applyProtection="1">
      <alignment horizontal="center"/>
    </xf>
    <xf numFmtId="0" fontId="2" fillId="0" borderId="15" xfId="0" applyFont="1" applyBorder="1" applyAlignment="1" applyProtection="1">
      <alignment horizontal="center" vertical="center"/>
    </xf>
    <xf numFmtId="0" fontId="0" fillId="0" borderId="0" xfId="0" applyFont="1" applyAlignment="1" applyProtection="1">
      <alignment wrapText="1"/>
    </xf>
    <xf numFmtId="0" fontId="0" fillId="0" borderId="0" xfId="0" applyFont="1" applyAlignment="1" applyProtection="1">
      <alignment horizontal="center"/>
    </xf>
    <xf numFmtId="0" fontId="0" fillId="0" borderId="0" xfId="0" applyFont="1" applyProtection="1"/>
    <xf numFmtId="0" fontId="24" fillId="0" borderId="2" xfId="0" applyFont="1" applyBorder="1" applyAlignment="1" applyProtection="1">
      <alignment horizontal="left" vertical="top" wrapText="1"/>
    </xf>
    <xf numFmtId="0" fontId="25" fillId="0" borderId="2" xfId="0" applyFont="1" applyBorder="1" applyAlignment="1" applyProtection="1">
      <alignment horizontal="left" vertical="top" wrapText="1"/>
    </xf>
    <xf numFmtId="49" fontId="24" fillId="0" borderId="2" xfId="0" quotePrefix="1" applyNumberFormat="1" applyFont="1" applyFill="1" applyBorder="1" applyAlignment="1" applyProtection="1">
      <alignment horizontal="left" vertical="top" wrapText="1"/>
    </xf>
    <xf numFmtId="0" fontId="24" fillId="0" borderId="2" xfId="0" quotePrefix="1"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14" fillId="0" borderId="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27" fillId="0" borderId="2"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2" xfId="0" applyFont="1" applyBorder="1" applyAlignment="1" applyProtection="1">
      <alignment horizontal="left"/>
    </xf>
    <xf numFmtId="0" fontId="0" fillId="0" borderId="2" xfId="0" applyFont="1" applyBorder="1" applyAlignment="1" applyProtection="1"/>
    <xf numFmtId="0" fontId="8" fillId="0" borderId="2" xfId="0" applyFont="1" applyBorder="1" applyAlignment="1" applyProtection="1">
      <alignment horizontal="right" vertical="top"/>
    </xf>
    <xf numFmtId="0" fontId="6" fillId="3" borderId="0" xfId="0" applyFont="1" applyFill="1" applyBorder="1" applyAlignment="1" applyProtection="1">
      <alignment horizontal="center" vertical="top" wrapText="1"/>
    </xf>
    <xf numFmtId="0" fontId="0" fillId="0" borderId="0" xfId="0" applyFont="1" applyAlignment="1" applyProtection="1">
      <alignment horizontal="left" wrapText="1"/>
    </xf>
    <xf numFmtId="20" fontId="8" fillId="2" borderId="2" xfId="2" quotePrefix="1" applyNumberFormat="1" applyFont="1" applyBorder="1" applyAlignment="1" applyProtection="1">
      <alignment horizontal="center" vertical="center" wrapText="1"/>
      <protection locked="0"/>
    </xf>
    <xf numFmtId="0" fontId="20" fillId="3" borderId="2" xfId="0" applyFont="1" applyFill="1" applyBorder="1" applyAlignment="1" applyProtection="1">
      <alignment horizontal="left" vertical="top" wrapText="1"/>
    </xf>
    <xf numFmtId="0" fontId="14" fillId="3" borderId="2" xfId="0" applyFont="1" applyFill="1" applyBorder="1" applyAlignment="1" applyProtection="1">
      <alignment horizontal="left" vertical="top" wrapText="1"/>
    </xf>
    <xf numFmtId="0" fontId="29" fillId="8" borderId="2" xfId="0" applyFont="1" applyFill="1" applyBorder="1" applyAlignment="1" applyProtection="1">
      <alignment horizontal="center" vertical="center" wrapText="1"/>
    </xf>
    <xf numFmtId="0" fontId="29" fillId="8" borderId="2" xfId="0" applyFont="1" applyFill="1" applyBorder="1" applyAlignment="1" applyProtection="1">
      <alignment horizontal="left" vertical="center" wrapText="1"/>
    </xf>
    <xf numFmtId="0" fontId="12" fillId="8" borderId="2" xfId="0" applyFont="1" applyFill="1" applyBorder="1" applyAlignment="1" applyProtection="1">
      <alignment horizontal="center" vertical="center" wrapText="1"/>
    </xf>
    <xf numFmtId="0" fontId="5" fillId="3" borderId="2" xfId="0" applyFont="1" applyFill="1" applyBorder="1" applyAlignment="1" applyProtection="1">
      <alignment horizontal="right" vertical="top"/>
    </xf>
    <xf numFmtId="0" fontId="6" fillId="4" borderId="2" xfId="0" applyFont="1" applyFill="1" applyBorder="1" applyAlignment="1" applyProtection="1">
      <alignment horizontal="center" vertical="center"/>
    </xf>
    <xf numFmtId="0" fontId="24" fillId="0" borderId="2" xfId="0" applyFont="1" applyFill="1" applyBorder="1" applyAlignment="1">
      <alignment horizontal="left" vertical="center" wrapText="1"/>
    </xf>
    <xf numFmtId="0" fontId="6" fillId="5" borderId="18" xfId="0" applyFont="1" applyFill="1" applyBorder="1" applyAlignment="1" applyProtection="1">
      <alignment horizontal="left" vertical="center" wrapText="1"/>
    </xf>
    <xf numFmtId="0" fontId="9" fillId="3" borderId="19"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6" fillId="3" borderId="18" xfId="0" applyFont="1" applyFill="1" applyBorder="1" applyAlignment="1" applyProtection="1">
      <alignment horizontal="right" vertical="center" wrapText="1"/>
    </xf>
    <xf numFmtId="0" fontId="24" fillId="0" borderId="2" xfId="0" quotePrefix="1" applyFont="1" applyBorder="1" applyAlignment="1" applyProtection="1">
      <alignment horizontal="left" vertical="center" wrapText="1"/>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4" fillId="0" borderId="2" xfId="0" quotePrefix="1" applyFont="1" applyBorder="1" applyAlignment="1" applyProtection="1">
      <alignment horizontal="right" wrapText="1"/>
    </xf>
    <xf numFmtId="0" fontId="24" fillId="0" borderId="2" xfId="0" quotePrefix="1" applyFont="1" applyBorder="1" applyAlignment="1" applyProtection="1">
      <alignment horizontal="center" vertical="center" wrapText="1"/>
    </xf>
    <xf numFmtId="0" fontId="24" fillId="0" borderId="12" xfId="0" quotePrefix="1" applyFont="1" applyBorder="1" applyAlignment="1" applyProtection="1">
      <alignment vertical="top" wrapText="1"/>
    </xf>
    <xf numFmtId="0" fontId="0" fillId="9" borderId="2" xfId="0" applyFont="1" applyFill="1" applyBorder="1" applyAlignment="1" applyProtection="1">
      <alignment horizontal="left"/>
    </xf>
    <xf numFmtId="0" fontId="8" fillId="5" borderId="5" xfId="2" applyFont="1" applyFill="1" applyBorder="1" applyAlignment="1" applyProtection="1">
      <alignment horizontal="center" wrapText="1"/>
    </xf>
    <xf numFmtId="0" fontId="0" fillId="0" borderId="0" xfId="0" applyFont="1" applyAlignment="1" applyProtection="1"/>
    <xf numFmtId="0" fontId="27" fillId="0" borderId="2" xfId="0" quotePrefix="1" applyFont="1" applyBorder="1" applyAlignment="1" applyProtection="1">
      <alignment horizontal="right" wrapText="1"/>
    </xf>
    <xf numFmtId="0" fontId="12" fillId="8" borderId="2" xfId="0" applyFont="1" applyFill="1" applyBorder="1" applyAlignment="1" applyProtection="1">
      <alignment horizontal="center" vertical="top" wrapText="1"/>
    </xf>
    <xf numFmtId="0" fontId="6" fillId="11" borderId="2"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11" borderId="2"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9" fillId="0" borderId="2" xfId="0" applyFont="1" applyBorder="1" applyAlignment="1" applyProtection="1">
      <alignment horizontal="center" vertical="center" wrapText="1"/>
    </xf>
    <xf numFmtId="0" fontId="10" fillId="0" borderId="2" xfId="0" quotePrefix="1" applyFont="1" applyBorder="1" applyAlignment="1" applyProtection="1">
      <alignment horizontal="center" vertical="center" wrapText="1"/>
    </xf>
    <xf numFmtId="0" fontId="8" fillId="0" borderId="2" xfId="0" quotePrefix="1" applyFont="1" applyBorder="1" applyAlignment="1" applyProtection="1">
      <alignment horizontal="center" vertical="center" wrapText="1"/>
    </xf>
    <xf numFmtId="0" fontId="0" fillId="0" borderId="0" xfId="0" applyFont="1" applyAlignment="1" applyProtection="1">
      <alignment vertical="center" wrapText="1"/>
    </xf>
    <xf numFmtId="164" fontId="8" fillId="0" borderId="2" xfId="3" quotePrefix="1" applyNumberFormat="1" applyFont="1" applyBorder="1" applyAlignment="1" applyProtection="1">
      <alignment horizontal="center" vertical="center" wrapText="1"/>
    </xf>
    <xf numFmtId="0" fontId="0" fillId="0" borderId="0" xfId="0" applyAlignment="1" applyProtection="1">
      <alignment vertical="center" wrapText="1"/>
    </xf>
    <xf numFmtId="0" fontId="24" fillId="0" borderId="2" xfId="0" quotePrefix="1" applyFont="1" applyBorder="1" applyAlignment="1" applyProtection="1">
      <alignment horizontal="right" vertical="center" wrapText="1"/>
    </xf>
    <xf numFmtId="0" fontId="14" fillId="0" borderId="2" xfId="0" applyFont="1" applyFill="1" applyBorder="1" applyAlignment="1" applyProtection="1">
      <alignment vertical="top" wrapText="1"/>
    </xf>
    <xf numFmtId="0" fontId="24" fillId="0" borderId="2" xfId="0" quotePrefix="1" applyFont="1" applyBorder="1" applyAlignment="1" applyProtection="1">
      <alignment vertical="top" wrapText="1"/>
    </xf>
    <xf numFmtId="0" fontId="0" fillId="0" borderId="0" xfId="0" applyFont="1" applyFill="1" applyBorder="1" applyProtection="1"/>
    <xf numFmtId="0" fontId="4" fillId="0" borderId="0" xfId="0" applyFont="1" applyFill="1" applyBorder="1" applyAlignment="1" applyProtection="1">
      <alignment horizontal="left" vertical="top" wrapText="1"/>
    </xf>
    <xf numFmtId="165" fontId="24" fillId="0" borderId="2" xfId="4" quotePrefix="1" applyNumberFormat="1" applyFont="1" applyBorder="1" applyAlignment="1" applyProtection="1">
      <alignment vertical="top" wrapText="1"/>
    </xf>
    <xf numFmtId="0" fontId="24" fillId="0" borderId="2" xfId="4" quotePrefix="1" applyNumberFormat="1" applyFont="1" applyBorder="1" applyAlignment="1" applyProtection="1">
      <alignment vertical="top" wrapText="1"/>
    </xf>
    <xf numFmtId="0" fontId="0" fillId="0" borderId="0" xfId="0" applyFont="1" applyFill="1" applyProtection="1"/>
    <xf numFmtId="0" fontId="0" fillId="0" borderId="0" xfId="0" applyFont="1" applyFill="1" applyAlignment="1" applyProtection="1">
      <alignment horizontal="left"/>
    </xf>
    <xf numFmtId="0" fontId="14" fillId="0" borderId="2" xfId="0" quotePrefix="1" applyFont="1" applyBorder="1" applyAlignment="1" applyProtection="1">
      <alignment horizontal="left" vertical="top" wrapText="1"/>
    </xf>
    <xf numFmtId="0" fontId="0" fillId="0" borderId="0" xfId="0" applyAlignment="1"/>
    <xf numFmtId="0" fontId="44" fillId="0" borderId="0" xfId="0" applyFont="1" applyAlignment="1">
      <alignment vertical="center" wrapText="1"/>
    </xf>
    <xf numFmtId="0" fontId="0" fillId="0" borderId="0" xfId="0" applyAlignment="1">
      <alignment wrapText="1"/>
    </xf>
    <xf numFmtId="0" fontId="45" fillId="0" borderId="0" xfId="0" applyFont="1" applyAlignment="1">
      <alignment horizontal="center" vertical="center" wrapText="1"/>
    </xf>
    <xf numFmtId="0" fontId="49" fillId="0" borderId="0" xfId="0" applyFont="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50" fillId="0" borderId="17" xfId="0" applyFont="1" applyBorder="1" applyAlignment="1">
      <alignment vertical="center" wrapText="1"/>
    </xf>
    <xf numFmtId="0" fontId="44" fillId="0" borderId="8" xfId="0" applyFont="1" applyBorder="1" applyAlignment="1">
      <alignment vertical="center" wrapText="1"/>
    </xf>
    <xf numFmtId="0" fontId="44" fillId="0" borderId="0" xfId="0" applyFont="1" applyBorder="1" applyAlignment="1">
      <alignment vertical="center" wrapText="1"/>
    </xf>
    <xf numFmtId="0" fontId="44" fillId="0" borderId="33" xfId="0" applyFont="1" applyBorder="1" applyAlignment="1">
      <alignment vertical="center" wrapText="1"/>
    </xf>
    <xf numFmtId="0" fontId="46" fillId="0" borderId="34" xfId="0" applyFont="1" applyBorder="1" applyAlignment="1">
      <alignment horizontal="left" vertical="center" indent="5"/>
    </xf>
    <xf numFmtId="0" fontId="46" fillId="0" borderId="34" xfId="0" applyFont="1" applyBorder="1" applyAlignment="1">
      <alignment horizontal="left" vertical="center" wrapText="1"/>
    </xf>
    <xf numFmtId="0" fontId="44" fillId="0" borderId="34" xfId="0" applyFont="1" applyBorder="1" applyAlignment="1">
      <alignment vertical="center" wrapText="1"/>
    </xf>
    <xf numFmtId="0" fontId="49" fillId="11" borderId="0" xfId="0" applyFont="1" applyFill="1" applyAlignment="1">
      <alignment horizontal="center" vertical="center" wrapText="1"/>
    </xf>
    <xf numFmtId="0" fontId="49" fillId="0" borderId="17" xfId="0" applyFont="1" applyBorder="1" applyAlignment="1">
      <alignment vertical="center" wrapText="1"/>
    </xf>
    <xf numFmtId="0" fontId="49" fillId="0" borderId="35" xfId="0" applyFont="1" applyBorder="1" applyAlignment="1">
      <alignment vertical="center" wrapText="1"/>
    </xf>
    <xf numFmtId="0" fontId="7" fillId="10" borderId="13" xfId="0" applyFont="1" applyFill="1" applyBorder="1" applyAlignment="1" applyProtection="1">
      <alignment horizontal="left" vertical="center" wrapText="1"/>
    </xf>
    <xf numFmtId="0" fontId="7" fillId="10" borderId="14" xfId="0" applyFont="1" applyFill="1" applyBorder="1" applyAlignment="1" applyProtection="1">
      <alignment horizontal="left" vertical="center" wrapText="1"/>
    </xf>
    <xf numFmtId="0" fontId="4" fillId="4" borderId="36" xfId="0" applyFont="1" applyFill="1" applyBorder="1" applyAlignment="1" applyProtection="1">
      <alignment horizontal="left" vertical="top" wrapText="1"/>
    </xf>
    <xf numFmtId="0" fontId="4" fillId="4" borderId="21" xfId="0" applyFont="1" applyFill="1" applyBorder="1" applyAlignment="1" applyProtection="1">
      <alignment horizontal="left" vertical="top" wrapText="1"/>
    </xf>
    <xf numFmtId="0" fontId="0" fillId="0" borderId="12"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24" fillId="0" borderId="12" xfId="0" quotePrefix="1" applyFont="1" applyBorder="1" applyAlignment="1" applyProtection="1">
      <alignment horizontal="center" vertical="center" wrapText="1"/>
    </xf>
    <xf numFmtId="0" fontId="24" fillId="0" borderId="14" xfId="0" quotePrefix="1" applyFont="1" applyBorder="1" applyAlignment="1" applyProtection="1">
      <alignment horizontal="center" vertical="center" wrapText="1"/>
    </xf>
    <xf numFmtId="0" fontId="6" fillId="5" borderId="31" xfId="0" applyFont="1" applyFill="1" applyBorder="1" applyAlignment="1" applyProtection="1">
      <alignment horizontal="center" vertical="center" wrapText="1"/>
    </xf>
    <xf numFmtId="0" fontId="6" fillId="5" borderId="32"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10" fillId="0" borderId="16" xfId="0" quotePrefix="1" applyFont="1" applyBorder="1" applyAlignment="1" applyProtection="1">
      <alignment horizontal="center" vertical="center" wrapText="1"/>
    </xf>
    <xf numFmtId="0" fontId="10" fillId="0" borderId="17" xfId="0" quotePrefix="1" applyFont="1" applyBorder="1" applyAlignment="1" applyProtection="1">
      <alignment horizontal="center" vertical="center" wrapText="1"/>
    </xf>
    <xf numFmtId="0" fontId="10" fillId="0" borderId="8" xfId="0" quotePrefix="1" applyFont="1" applyBorder="1" applyAlignment="1" applyProtection="1">
      <alignment horizontal="center" vertical="center" wrapText="1"/>
    </xf>
    <xf numFmtId="0" fontId="8" fillId="0" borderId="12" xfId="0" applyFont="1" applyBorder="1" applyAlignment="1" applyProtection="1">
      <alignment horizontal="right" vertical="top"/>
    </xf>
    <xf numFmtId="0" fontId="8" fillId="0" borderId="13" xfId="0" applyFont="1" applyBorder="1" applyAlignment="1" applyProtection="1">
      <alignment horizontal="right" vertical="top"/>
    </xf>
    <xf numFmtId="0" fontId="8" fillId="0" borderId="14" xfId="0" applyFont="1" applyBorder="1" applyAlignment="1" applyProtection="1">
      <alignment horizontal="right" vertical="top"/>
    </xf>
    <xf numFmtId="0" fontId="9" fillId="3" borderId="24" xfId="0" applyFont="1" applyFill="1" applyBorder="1" applyAlignment="1" applyProtection="1">
      <alignment horizontal="right" vertical="center" wrapText="1"/>
    </xf>
    <xf numFmtId="0" fontId="9" fillId="3" borderId="25" xfId="0" applyFont="1" applyFill="1" applyBorder="1" applyAlignment="1" applyProtection="1">
      <alignment horizontal="right" vertical="center" wrapText="1"/>
    </xf>
    <xf numFmtId="0" fontId="9" fillId="3" borderId="26" xfId="0" applyFont="1" applyFill="1" applyBorder="1" applyAlignment="1" applyProtection="1">
      <alignment horizontal="right" vertical="center" wrapText="1"/>
    </xf>
    <xf numFmtId="0" fontId="9" fillId="3" borderId="27" xfId="0" applyFont="1" applyFill="1" applyBorder="1" applyAlignment="1" applyProtection="1">
      <alignment horizontal="right" vertical="center" wrapText="1"/>
    </xf>
    <xf numFmtId="0" fontId="9" fillId="3" borderId="13" xfId="0" applyFont="1" applyFill="1" applyBorder="1" applyAlignment="1" applyProtection="1">
      <alignment horizontal="right" vertical="center" wrapText="1"/>
    </xf>
    <xf numFmtId="0" fontId="9" fillId="3" borderId="14" xfId="0" applyFont="1" applyFill="1" applyBorder="1" applyAlignment="1" applyProtection="1">
      <alignment horizontal="right" vertical="center" wrapText="1"/>
    </xf>
    <xf numFmtId="0" fontId="9" fillId="3" borderId="28" xfId="0" applyFont="1" applyFill="1" applyBorder="1" applyAlignment="1" applyProtection="1">
      <alignment horizontal="right" vertical="center" wrapText="1"/>
    </xf>
    <xf numFmtId="0" fontId="9" fillId="3" borderId="29" xfId="0" applyFont="1" applyFill="1" applyBorder="1" applyAlignment="1" applyProtection="1">
      <alignment horizontal="right" vertical="center" wrapText="1"/>
    </xf>
    <xf numFmtId="0" fontId="9" fillId="3" borderId="30" xfId="0" applyFont="1" applyFill="1" applyBorder="1" applyAlignment="1" applyProtection="1">
      <alignment horizontal="right" vertical="center" wrapText="1"/>
    </xf>
    <xf numFmtId="0" fontId="6" fillId="3" borderId="31" xfId="0" applyFont="1" applyFill="1" applyBorder="1" applyAlignment="1" applyProtection="1">
      <alignment horizontal="right" vertical="center" wrapText="1"/>
    </xf>
    <xf numFmtId="0" fontId="6" fillId="3" borderId="32" xfId="0" applyFont="1" applyFill="1" applyBorder="1" applyAlignment="1" applyProtection="1">
      <alignment horizontal="right" vertical="center" wrapText="1"/>
    </xf>
    <xf numFmtId="0" fontId="6" fillId="3" borderId="18" xfId="0" applyFont="1" applyFill="1" applyBorder="1" applyAlignment="1" applyProtection="1">
      <alignment horizontal="right" vertical="center" wrapText="1"/>
    </xf>
    <xf numFmtId="0" fontId="24" fillId="0" borderId="16" xfId="0" applyFont="1" applyBorder="1" applyAlignment="1" applyProtection="1">
      <alignment horizontal="left" vertical="top" wrapText="1"/>
    </xf>
    <xf numFmtId="0" fontId="24" fillId="0" borderId="17" xfId="0" applyFont="1" applyBorder="1" applyAlignment="1" applyProtection="1">
      <alignment horizontal="left" vertical="top" wrapText="1"/>
    </xf>
    <xf numFmtId="0" fontId="24" fillId="0" borderId="8" xfId="0" applyFont="1" applyBorder="1" applyAlignment="1" applyProtection="1">
      <alignment horizontal="left" vertical="top" wrapText="1"/>
    </xf>
    <xf numFmtId="0" fontId="8" fillId="0" borderId="16" xfId="0" applyFont="1" applyBorder="1" applyAlignment="1" applyProtection="1">
      <alignment horizontal="center" vertical="top"/>
    </xf>
    <xf numFmtId="0" fontId="8" fillId="0" borderId="17" xfId="0" applyFont="1" applyBorder="1" applyAlignment="1" applyProtection="1">
      <alignment horizontal="center" vertical="top"/>
    </xf>
    <xf numFmtId="0" fontId="8" fillId="0" borderId="8" xfId="0" applyFont="1" applyBorder="1" applyAlignment="1" applyProtection="1">
      <alignment horizontal="center" vertical="top"/>
    </xf>
    <xf numFmtId="0" fontId="24" fillId="3" borderId="16" xfId="0" applyFont="1" applyFill="1" applyBorder="1" applyAlignment="1">
      <alignment horizontal="left" vertical="top" wrapText="1"/>
    </xf>
    <xf numFmtId="0" fontId="24" fillId="3" borderId="17" xfId="0" applyFont="1" applyFill="1" applyBorder="1" applyAlignment="1">
      <alignment horizontal="left" vertical="top" wrapText="1"/>
    </xf>
    <xf numFmtId="0" fontId="24" fillId="3" borderId="8" xfId="0" applyFont="1" applyFill="1" applyBorder="1" applyAlignment="1">
      <alignment horizontal="left" vertical="top" wrapText="1"/>
    </xf>
    <xf numFmtId="9" fontId="13" fillId="9" borderId="16" xfId="1" applyFont="1" applyFill="1" applyBorder="1" applyAlignment="1" applyProtection="1">
      <alignment horizontal="center" vertical="center" wrapText="1"/>
      <protection locked="0"/>
    </xf>
    <xf numFmtId="9" fontId="13" fillId="9" borderId="17" xfId="1" applyFont="1" applyFill="1" applyBorder="1" applyAlignment="1" applyProtection="1">
      <alignment horizontal="center" vertical="center" wrapText="1"/>
      <protection locked="0"/>
    </xf>
    <xf numFmtId="9" fontId="13" fillId="9" borderId="8" xfId="1" applyFont="1" applyFill="1" applyBorder="1" applyAlignment="1" applyProtection="1">
      <alignment horizontal="center" vertical="center" wrapText="1"/>
      <protection locked="0"/>
    </xf>
    <xf numFmtId="0" fontId="14" fillId="0" borderId="16" xfId="0" applyFont="1" applyBorder="1" applyAlignment="1" applyProtection="1">
      <alignment horizontal="left" vertical="top" wrapText="1"/>
    </xf>
    <xf numFmtId="0" fontId="14" fillId="0" borderId="17" xfId="0"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24" fillId="0" borderId="12" xfId="0" quotePrefix="1" applyFont="1" applyBorder="1" applyAlignment="1" applyProtection="1">
      <alignment horizontal="center" vertical="top" wrapText="1"/>
    </xf>
    <xf numFmtId="0" fontId="24" fillId="0" borderId="14" xfId="0" quotePrefix="1" applyFont="1" applyBorder="1" applyAlignment="1" applyProtection="1">
      <alignment horizontal="center" vertical="top" wrapText="1"/>
    </xf>
    <xf numFmtId="0" fontId="24" fillId="0" borderId="12" xfId="0" quotePrefix="1" applyFont="1" applyBorder="1" applyAlignment="1" applyProtection="1">
      <alignment horizontal="left" vertical="center" wrapText="1"/>
    </xf>
    <xf numFmtId="0" fontId="24" fillId="0" borderId="14" xfId="0" quotePrefix="1" applyFont="1" applyBorder="1" applyAlignment="1" applyProtection="1">
      <alignment horizontal="left" vertical="center" wrapText="1"/>
    </xf>
    <xf numFmtId="0" fontId="25" fillId="0" borderId="20" xfId="0" applyFont="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16" xfId="0" applyFont="1" applyBorder="1" applyAlignment="1" applyProtection="1">
      <alignment horizontal="left" vertical="top" wrapText="1"/>
    </xf>
    <xf numFmtId="0" fontId="25" fillId="0" borderId="17" xfId="0" applyFont="1" applyBorder="1" applyAlignment="1" applyProtection="1">
      <alignment horizontal="left" vertical="top" wrapText="1"/>
    </xf>
    <xf numFmtId="0" fontId="9" fillId="0" borderId="1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1" fontId="10" fillId="2" borderId="16" xfId="2" applyNumberFormat="1" applyFont="1" applyBorder="1" applyAlignment="1" applyProtection="1">
      <alignment horizontal="center" vertical="top"/>
      <protection locked="0"/>
    </xf>
    <xf numFmtId="1" fontId="10" fillId="2" borderId="17" xfId="2" applyNumberFormat="1" applyFont="1" applyBorder="1" applyAlignment="1" applyProtection="1">
      <alignment horizontal="center" vertical="top"/>
      <protection locked="0"/>
    </xf>
    <xf numFmtId="1" fontId="10" fillId="2" borderId="8" xfId="2" applyNumberFormat="1" applyFont="1" applyBorder="1" applyAlignment="1" applyProtection="1">
      <alignment horizontal="center" vertical="top"/>
      <protection locked="0"/>
    </xf>
    <xf numFmtId="0" fontId="40" fillId="10" borderId="12" xfId="0" applyFont="1" applyFill="1" applyBorder="1" applyAlignment="1" applyProtection="1">
      <alignment horizontal="center"/>
    </xf>
    <xf numFmtId="0" fontId="40" fillId="10" borderId="13" xfId="0" applyFont="1" applyFill="1" applyBorder="1" applyAlignment="1" applyProtection="1">
      <alignment horizontal="center"/>
    </xf>
    <xf numFmtId="0" fontId="40" fillId="10" borderId="14" xfId="0" applyFont="1" applyFill="1" applyBorder="1" applyAlignment="1" applyProtection="1">
      <alignment horizontal="center"/>
    </xf>
    <xf numFmtId="0" fontId="8" fillId="0" borderId="16" xfId="0" applyFont="1" applyBorder="1" applyAlignment="1" applyProtection="1">
      <alignment horizontal="left" vertical="top"/>
    </xf>
    <xf numFmtId="0" fontId="8" fillId="0" borderId="17" xfId="0" applyFont="1" applyBorder="1" applyAlignment="1" applyProtection="1">
      <alignment horizontal="left" vertical="top"/>
    </xf>
    <xf numFmtId="0" fontId="8" fillId="0" borderId="8" xfId="0" applyFont="1" applyBorder="1" applyAlignment="1" applyProtection="1">
      <alignment horizontal="left" vertical="top"/>
    </xf>
    <xf numFmtId="0" fontId="19" fillId="0" borderId="16" xfId="0" applyFont="1" applyFill="1" applyBorder="1" applyAlignment="1" applyProtection="1">
      <alignment horizontal="left" vertical="top" wrapText="1"/>
    </xf>
    <xf numFmtId="0" fontId="0" fillId="0" borderId="17" xfId="0" applyFont="1" applyFill="1" applyBorder="1" applyAlignment="1" applyProtection="1">
      <alignment horizontal="left" vertical="top" wrapText="1"/>
    </xf>
    <xf numFmtId="0" fontId="24" fillId="0" borderId="16" xfId="0" quotePrefix="1" applyFont="1" applyBorder="1" applyAlignment="1" applyProtection="1">
      <alignment horizontal="left" vertical="top" wrapText="1"/>
    </xf>
    <xf numFmtId="0" fontId="24" fillId="0" borderId="17" xfId="0" quotePrefix="1" applyFont="1" applyBorder="1" applyAlignment="1" applyProtection="1">
      <alignment horizontal="left" vertical="top" wrapText="1"/>
    </xf>
    <xf numFmtId="0" fontId="24" fillId="0" borderId="8" xfId="0" quotePrefix="1" applyFont="1" applyBorder="1" applyAlignment="1" applyProtection="1">
      <alignment horizontal="left" vertical="top" wrapText="1"/>
    </xf>
    <xf numFmtId="9" fontId="10" fillId="2" borderId="16" xfId="1" applyFont="1" applyFill="1" applyBorder="1" applyAlignment="1" applyProtection="1">
      <alignment horizontal="center" vertical="center" wrapText="1"/>
      <protection locked="0"/>
    </xf>
    <xf numFmtId="9" fontId="10" fillId="2" borderId="17" xfId="1" applyFont="1" applyFill="1" applyBorder="1" applyAlignment="1" applyProtection="1">
      <alignment horizontal="center" vertical="center" wrapText="1"/>
      <protection locked="0"/>
    </xf>
    <xf numFmtId="9" fontId="10" fillId="2" borderId="8" xfId="1" applyFont="1" applyFill="1" applyBorder="1" applyAlignment="1" applyProtection="1">
      <alignment horizontal="center" vertical="center" wrapText="1"/>
      <protection locked="0"/>
    </xf>
    <xf numFmtId="0" fontId="24" fillId="0" borderId="16"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center" vertical="top"/>
    </xf>
    <xf numFmtId="0" fontId="5" fillId="3" borderId="2" xfId="0" applyFont="1" applyFill="1" applyBorder="1" applyAlignment="1" applyProtection="1">
      <alignment horizontal="right" vertical="top"/>
    </xf>
    <xf numFmtId="0" fontId="6" fillId="4" borderId="2" xfId="0" applyFont="1" applyFill="1" applyBorder="1" applyAlignment="1" applyProtection="1">
      <alignment horizontal="center" vertical="center"/>
    </xf>
    <xf numFmtId="0" fontId="0" fillId="0" borderId="16"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7" fillId="3" borderId="3" xfId="0" applyFont="1" applyFill="1" applyBorder="1" applyAlignment="1" applyProtection="1">
      <alignment horizontal="left" wrapText="1"/>
    </xf>
    <xf numFmtId="0" fontId="12" fillId="8" borderId="12" xfId="0" applyFont="1" applyFill="1" applyBorder="1" applyAlignment="1" applyProtection="1">
      <alignment horizontal="center" vertical="center" wrapText="1"/>
    </xf>
    <xf numFmtId="0" fontId="12" fillId="8" borderId="14" xfId="0" applyFont="1" applyFill="1" applyBorder="1" applyAlignment="1" applyProtection="1">
      <alignment horizontal="center" vertical="center" wrapText="1"/>
    </xf>
    <xf numFmtId="0" fontId="6" fillId="0" borderId="12" xfId="0" applyNumberFormat="1" applyFont="1" applyBorder="1" applyAlignment="1" applyProtection="1">
      <alignment horizontal="center" vertical="top" wrapText="1"/>
    </xf>
    <xf numFmtId="0" fontId="6" fillId="0" borderId="13" xfId="0" applyNumberFormat="1" applyFont="1" applyBorder="1" applyAlignment="1" applyProtection="1">
      <alignment horizontal="center" vertical="top" wrapText="1"/>
    </xf>
    <xf numFmtId="0" fontId="6" fillId="0" borderId="14" xfId="0" applyNumberFormat="1" applyFont="1" applyBorder="1" applyAlignment="1" applyProtection="1">
      <alignment horizontal="center" vertical="top" wrapText="1"/>
    </xf>
    <xf numFmtId="0" fontId="7" fillId="7" borderId="13" xfId="0" applyFont="1" applyFill="1" applyBorder="1" applyAlignment="1" applyProtection="1">
      <alignment horizontal="center" vertical="top" wrapText="1"/>
    </xf>
    <xf numFmtId="0" fontId="7" fillId="7" borderId="14" xfId="0" applyFont="1" applyFill="1" applyBorder="1" applyAlignment="1" applyProtection="1">
      <alignment horizontal="center" vertical="top" wrapText="1"/>
    </xf>
    <xf numFmtId="0" fontId="9" fillId="3" borderId="12" xfId="0" applyFont="1" applyFill="1" applyBorder="1" applyAlignment="1" applyProtection="1">
      <alignment horizontal="right" vertical="top" wrapText="1"/>
    </xf>
    <xf numFmtId="0" fontId="9" fillId="3" borderId="14" xfId="0" applyFont="1" applyFill="1" applyBorder="1" applyAlignment="1" applyProtection="1">
      <alignment horizontal="right" vertical="top" wrapText="1"/>
    </xf>
    <xf numFmtId="0" fontId="9" fillId="3" borderId="12" xfId="0" applyFont="1" applyFill="1" applyBorder="1" applyAlignment="1" applyProtection="1">
      <alignment horizontal="right" vertical="center" wrapText="1"/>
    </xf>
    <xf numFmtId="0" fontId="5" fillId="3" borderId="12" xfId="0" applyFont="1" applyFill="1" applyBorder="1" applyAlignment="1" applyProtection="1">
      <alignment horizontal="right" vertical="top"/>
    </xf>
    <xf numFmtId="0" fontId="5" fillId="3" borderId="14" xfId="0" applyFont="1" applyFill="1" applyBorder="1" applyAlignment="1" applyProtection="1">
      <alignment horizontal="right" vertical="top"/>
    </xf>
    <xf numFmtId="0" fontId="11" fillId="6" borderId="13" xfId="0" applyFont="1" applyFill="1" applyBorder="1" applyAlignment="1" applyProtection="1">
      <alignment horizontal="left" vertical="top" wrapText="1"/>
    </xf>
    <xf numFmtId="0" fontId="11" fillId="6" borderId="14" xfId="0" applyFont="1" applyFill="1" applyBorder="1" applyAlignment="1" applyProtection="1">
      <alignment horizontal="left" vertical="top" wrapText="1"/>
    </xf>
    <xf numFmtId="0" fontId="7" fillId="7" borderId="13" xfId="0" applyFont="1" applyFill="1" applyBorder="1" applyAlignment="1" applyProtection="1">
      <alignment horizontal="left" vertical="top" wrapText="1"/>
    </xf>
    <xf numFmtId="0" fontId="7" fillId="7" borderId="14" xfId="0" applyFont="1" applyFill="1" applyBorder="1" applyAlignment="1" applyProtection="1">
      <alignment horizontal="left" vertical="top" wrapText="1"/>
    </xf>
    <xf numFmtId="0" fontId="27" fillId="0" borderId="16" xfId="0" applyFont="1" applyBorder="1" applyAlignment="1" applyProtection="1">
      <alignment vertical="top" wrapText="1"/>
    </xf>
    <xf numFmtId="0" fontId="27" fillId="0" borderId="8" xfId="0" applyFont="1" applyBorder="1" applyAlignment="1" applyProtection="1">
      <alignment vertical="top" wrapText="1"/>
    </xf>
    <xf numFmtId="0" fontId="24" fillId="0" borderId="20" xfId="0" quotePrefix="1" applyFont="1" applyBorder="1" applyAlignment="1" applyProtection="1">
      <alignment horizontal="center" vertical="center" wrapText="1"/>
    </xf>
    <xf numFmtId="0" fontId="24" fillId="0" borderId="21" xfId="0" quotePrefix="1" applyFont="1" applyBorder="1" applyAlignment="1" applyProtection="1">
      <alignment horizontal="center" vertical="center" wrapText="1"/>
    </xf>
    <xf numFmtId="0" fontId="24" fillId="0" borderId="15" xfId="0" quotePrefix="1" applyFont="1" applyBorder="1" applyAlignment="1" applyProtection="1">
      <alignment horizontal="center" vertical="center" wrapText="1"/>
    </xf>
    <xf numFmtId="0" fontId="24" fillId="0" borderId="22" xfId="0" quotePrefix="1" applyFont="1" applyBorder="1" applyAlignment="1" applyProtection="1">
      <alignment horizontal="center" vertical="center" wrapText="1"/>
    </xf>
    <xf numFmtId="0" fontId="24" fillId="0" borderId="23" xfId="0" quotePrefix="1" applyFont="1" applyBorder="1" applyAlignment="1" applyProtection="1">
      <alignment horizontal="center" vertical="center" wrapText="1"/>
    </xf>
    <xf numFmtId="0" fontId="24" fillId="0" borderId="19" xfId="0" quotePrefix="1" applyFont="1" applyBorder="1" applyAlignment="1" applyProtection="1">
      <alignment horizontal="center" vertical="center" wrapText="1"/>
    </xf>
    <xf numFmtId="0" fontId="14" fillId="0" borderId="16" xfId="0" applyFont="1" applyFill="1" applyBorder="1" applyAlignment="1" applyProtection="1">
      <alignment horizontal="left" vertical="top" wrapText="1"/>
    </xf>
    <xf numFmtId="0" fontId="14" fillId="0" borderId="17" xfId="0" applyFont="1" applyFill="1" applyBorder="1" applyAlignment="1" applyProtection="1">
      <alignment horizontal="left" vertical="top" wrapText="1"/>
    </xf>
    <xf numFmtId="0" fontId="14" fillId="0" borderId="8" xfId="0" applyFont="1" applyFill="1" applyBorder="1" applyAlignment="1" applyProtection="1">
      <alignment horizontal="left" vertical="top" wrapText="1"/>
    </xf>
    <xf numFmtId="0" fontId="24" fillId="0" borderId="16" xfId="0" applyFont="1" applyFill="1" applyBorder="1" applyAlignment="1">
      <alignment vertical="top" wrapText="1"/>
    </xf>
    <xf numFmtId="0" fontId="24" fillId="0" borderId="8" xfId="0" applyFont="1" applyFill="1" applyBorder="1" applyAlignment="1">
      <alignment vertical="top" wrapText="1"/>
    </xf>
    <xf numFmtId="0" fontId="8" fillId="0" borderId="16" xfId="0" applyFont="1" applyFill="1" applyBorder="1" applyAlignment="1" applyProtection="1">
      <alignment horizontal="left" vertical="top" wrapText="1"/>
    </xf>
    <xf numFmtId="0" fontId="8" fillId="0" borderId="17"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19" fillId="0" borderId="17"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9" fontId="10" fillId="2" borderId="16" xfId="1" applyFont="1" applyFill="1" applyBorder="1" applyAlignment="1" applyProtection="1">
      <alignment horizontal="center" vertical="center" wrapText="1"/>
    </xf>
    <xf numFmtId="9" fontId="10" fillId="2" borderId="17" xfId="1" applyFont="1" applyFill="1" applyBorder="1" applyAlignment="1" applyProtection="1">
      <alignment horizontal="center" vertical="center" wrapText="1"/>
    </xf>
    <xf numFmtId="9" fontId="10" fillId="2" borderId="8" xfId="1" applyFont="1" applyFill="1" applyBorder="1" applyAlignment="1" applyProtection="1">
      <alignment horizontal="center" vertical="center" wrapText="1"/>
    </xf>
    <xf numFmtId="0" fontId="25" fillId="0" borderId="8" xfId="0" applyFont="1" applyBorder="1" applyAlignment="1" applyProtection="1">
      <alignment horizontal="left" vertical="top" wrapText="1"/>
    </xf>
    <xf numFmtId="0" fontId="27" fillId="0" borderId="16" xfId="0" applyFont="1" applyBorder="1" applyAlignment="1" applyProtection="1">
      <alignment horizontal="left" vertical="top" wrapText="1"/>
    </xf>
    <xf numFmtId="0" fontId="27" fillId="0" borderId="17" xfId="0" applyFont="1" applyBorder="1" applyAlignment="1" applyProtection="1">
      <alignment horizontal="left" vertical="top" wrapText="1"/>
    </xf>
    <xf numFmtId="0" fontId="7" fillId="10" borderId="13" xfId="0" applyFont="1" applyFill="1" applyBorder="1" applyAlignment="1" applyProtection="1">
      <alignment horizontal="left" vertical="top" wrapText="1"/>
    </xf>
    <xf numFmtId="0" fontId="7" fillId="10" borderId="14" xfId="0" applyFont="1" applyFill="1" applyBorder="1" applyAlignment="1" applyProtection="1">
      <alignment horizontal="left" vertical="top" wrapText="1"/>
    </xf>
    <xf numFmtId="49" fontId="24" fillId="0" borderId="12" xfId="0" quotePrefix="1" applyNumberFormat="1" applyFont="1" applyFill="1" applyBorder="1" applyAlignment="1" applyProtection="1">
      <alignment horizontal="center" vertical="center" wrapText="1"/>
    </xf>
    <xf numFmtId="49" fontId="24" fillId="0" borderId="14" xfId="0" quotePrefix="1" applyNumberFormat="1" applyFont="1" applyFill="1" applyBorder="1" applyAlignment="1" applyProtection="1">
      <alignment horizontal="center" vertical="center" wrapText="1"/>
    </xf>
    <xf numFmtId="0" fontId="14" fillId="0" borderId="16" xfId="0" applyFont="1" applyFill="1" applyBorder="1" applyAlignment="1" applyProtection="1">
      <alignment horizontal="center" vertical="top" wrapText="1"/>
    </xf>
    <xf numFmtId="0" fontId="14" fillId="0" borderId="17" xfId="0" applyFont="1" applyFill="1" applyBorder="1" applyAlignment="1" applyProtection="1">
      <alignment horizontal="center" vertical="top" wrapText="1"/>
    </xf>
    <xf numFmtId="0" fontId="14" fillId="0" borderId="8" xfId="0" applyFont="1" applyFill="1" applyBorder="1" applyAlignment="1" applyProtection="1">
      <alignment horizontal="center" vertical="top" wrapText="1"/>
    </xf>
    <xf numFmtId="0" fontId="5" fillId="3" borderId="12" xfId="0" applyFont="1" applyFill="1" applyBorder="1" applyAlignment="1" applyProtection="1">
      <alignment horizontal="right" vertical="top" wrapText="1"/>
    </xf>
    <xf numFmtId="0" fontId="5" fillId="3" borderId="14" xfId="0" applyFont="1" applyFill="1" applyBorder="1" applyAlignment="1" applyProtection="1">
      <alignment horizontal="right" vertical="top" wrapText="1"/>
    </xf>
    <xf numFmtId="0" fontId="0" fillId="0" borderId="2" xfId="0" applyFont="1" applyBorder="1" applyAlignment="1" applyProtection="1">
      <alignment horizontal="center"/>
    </xf>
    <xf numFmtId="0" fontId="0" fillId="0" borderId="12" xfId="0" applyFont="1" applyBorder="1" applyAlignment="1" applyProtection="1">
      <alignment horizontal="center"/>
    </xf>
    <xf numFmtId="0" fontId="0" fillId="0" borderId="13" xfId="0" applyFont="1" applyBorder="1" applyAlignment="1" applyProtection="1">
      <alignment horizontal="center"/>
    </xf>
    <xf numFmtId="0" fontId="0" fillId="0" borderId="14" xfId="0" applyFont="1" applyBorder="1" applyAlignment="1" applyProtection="1">
      <alignment horizontal="center"/>
    </xf>
    <xf numFmtId="0" fontId="40" fillId="10" borderId="2" xfId="0" applyFont="1" applyFill="1" applyBorder="1" applyAlignment="1" applyProtection="1">
      <alignment horizontal="center"/>
    </xf>
    <xf numFmtId="0" fontId="14" fillId="0" borderId="16"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9" fillId="0" borderId="2" xfId="0" applyFont="1" applyBorder="1" applyAlignment="1" applyProtection="1">
      <alignment horizontal="center" vertical="center" wrapText="1"/>
    </xf>
    <xf numFmtId="1" fontId="10" fillId="2" borderId="2" xfId="2" applyNumberFormat="1" applyFont="1" applyBorder="1" applyAlignment="1" applyProtection="1">
      <alignment horizontal="center" vertical="top"/>
      <protection locked="0"/>
    </xf>
    <xf numFmtId="0" fontId="8" fillId="0" borderId="2" xfId="0" applyFont="1" applyBorder="1" applyAlignment="1" applyProtection="1">
      <alignment horizontal="left" vertical="top"/>
    </xf>
    <xf numFmtId="0" fontId="25" fillId="0" borderId="2" xfId="0" applyFont="1" applyBorder="1" applyAlignment="1" applyProtection="1">
      <alignment horizontal="left" vertical="top" wrapText="1"/>
    </xf>
    <xf numFmtId="0" fontId="9" fillId="3" borderId="12"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4" fillId="0" borderId="13" xfId="0" quotePrefix="1" applyFont="1" applyBorder="1" applyAlignment="1" applyProtection="1">
      <alignment horizontal="center" vertical="top" wrapText="1"/>
    </xf>
    <xf numFmtId="0" fontId="19" fillId="0" borderId="16" xfId="0" applyFont="1" applyFill="1" applyBorder="1" applyAlignment="1" applyProtection="1">
      <alignment horizontal="center" vertical="top" wrapText="1"/>
    </xf>
    <xf numFmtId="0" fontId="19" fillId="0" borderId="17" xfId="0" applyFont="1" applyFill="1" applyBorder="1" applyAlignment="1" applyProtection="1">
      <alignment horizontal="center" vertical="top" wrapText="1"/>
    </xf>
    <xf numFmtId="0" fontId="19" fillId="0" borderId="8" xfId="0" applyFont="1" applyFill="1" applyBorder="1" applyAlignment="1" applyProtection="1">
      <alignment horizontal="center" vertical="top" wrapText="1"/>
    </xf>
    <xf numFmtId="0" fontId="10" fillId="0" borderId="16" xfId="0" quotePrefix="1" applyFont="1" applyBorder="1" applyAlignment="1" applyProtection="1">
      <alignment horizontal="center" vertical="top" wrapText="1"/>
    </xf>
    <xf numFmtId="0" fontId="10" fillId="0" borderId="17" xfId="0" quotePrefix="1" applyFont="1" applyBorder="1" applyAlignment="1" applyProtection="1">
      <alignment horizontal="center" vertical="top" wrapText="1"/>
    </xf>
    <xf numFmtId="0" fontId="10" fillId="0" borderId="8" xfId="0" quotePrefix="1" applyFont="1" applyBorder="1" applyAlignment="1" applyProtection="1">
      <alignment horizontal="center" vertical="top" wrapText="1"/>
    </xf>
    <xf numFmtId="0" fontId="11" fillId="6" borderId="2" xfId="0" applyFont="1" applyFill="1" applyBorder="1" applyAlignment="1" applyProtection="1">
      <alignment horizontal="left" vertical="top" wrapText="1"/>
    </xf>
    <xf numFmtId="0" fontId="7" fillId="7" borderId="2" xfId="0" applyFont="1" applyFill="1" applyBorder="1" applyAlignment="1" applyProtection="1">
      <alignment horizontal="left" vertical="center" wrapText="1"/>
    </xf>
    <xf numFmtId="0" fontId="7" fillId="10" borderId="2" xfId="0" applyFont="1" applyFill="1" applyBorder="1" applyAlignment="1" applyProtection="1">
      <alignment horizontal="left" vertical="center" wrapText="1"/>
    </xf>
    <xf numFmtId="0" fontId="28" fillId="4" borderId="12" xfId="0" applyFont="1" applyFill="1" applyBorder="1" applyAlignment="1" applyProtection="1">
      <alignment horizontal="left" vertical="top" wrapText="1"/>
    </xf>
    <xf numFmtId="0" fontId="28" fillId="4" borderId="13"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4" fillId="4" borderId="14" xfId="0" applyFont="1" applyFill="1" applyBorder="1" applyAlignment="1" applyProtection="1">
      <alignment horizontal="left" vertical="top" wrapText="1"/>
    </xf>
    <xf numFmtId="0" fontId="2" fillId="10" borderId="12" xfId="0" applyFont="1" applyFill="1" applyBorder="1" applyAlignment="1" applyProtection="1">
      <alignment horizontal="center"/>
    </xf>
    <xf numFmtId="0" fontId="2" fillId="10" borderId="13" xfId="0" applyFont="1" applyFill="1" applyBorder="1" applyAlignment="1" applyProtection="1">
      <alignment horizontal="center"/>
    </xf>
    <xf numFmtId="0" fontId="2" fillId="10" borderId="14" xfId="0" applyFont="1" applyFill="1" applyBorder="1" applyAlignment="1" applyProtection="1">
      <alignment horizontal="center"/>
    </xf>
    <xf numFmtId="0" fontId="24" fillId="0" borderId="16" xfId="0" quotePrefix="1" applyFont="1" applyBorder="1" applyAlignment="1" applyProtection="1">
      <alignment horizontal="center" vertical="top" wrapText="1"/>
    </xf>
    <xf numFmtId="0" fontId="24" fillId="0" borderId="17" xfId="0" quotePrefix="1" applyFont="1" applyBorder="1" applyAlignment="1" applyProtection="1">
      <alignment horizontal="center" vertical="top" wrapText="1"/>
    </xf>
    <xf numFmtId="0" fontId="24" fillId="0" borderId="8" xfId="0" quotePrefix="1" applyFont="1" applyBorder="1" applyAlignment="1" applyProtection="1">
      <alignment horizontal="center" vertical="top" wrapText="1"/>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44" fillId="11" borderId="34" xfId="0" applyFont="1" applyFill="1" applyBorder="1" applyAlignment="1">
      <alignment vertical="center" wrapText="1"/>
    </xf>
    <xf numFmtId="0" fontId="51" fillId="11" borderId="34" xfId="5" applyFill="1" applyBorder="1" applyAlignment="1">
      <alignment vertical="center" wrapText="1"/>
    </xf>
    <xf numFmtId="0" fontId="24" fillId="11" borderId="34" xfId="5" applyFont="1" applyFill="1" applyBorder="1" applyAlignment="1">
      <alignment vertical="center" wrapText="1"/>
    </xf>
  </cellXfs>
  <cellStyles count="6">
    <cellStyle name="20% - Accent5 2" xfId="2"/>
    <cellStyle name="Comma" xfId="3" builtinId="3"/>
    <cellStyle name="Currency" xfId="4" builtinId="4"/>
    <cellStyle name="Hyperlink" xfId="5"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tube.com/watch?v=x9aJO3BcBNo&amp;t=1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5"/>
  <sheetViews>
    <sheetView tabSelected="1" topLeftCell="A16" workbookViewId="0">
      <selection activeCell="A25" sqref="A25"/>
    </sheetView>
  </sheetViews>
  <sheetFormatPr defaultRowHeight="14.4" x14ac:dyDescent="0.3"/>
  <cols>
    <col min="1" max="1" width="155.88671875" style="108" customWidth="1"/>
  </cols>
  <sheetData>
    <row r="1" spans="1:10" x14ac:dyDescent="0.3">
      <c r="A1" s="109" t="s">
        <v>218</v>
      </c>
      <c r="B1" s="106"/>
      <c r="C1" s="106"/>
      <c r="D1" s="106"/>
      <c r="E1" s="106"/>
      <c r="F1" s="106"/>
      <c r="G1" s="106"/>
      <c r="H1" s="106"/>
      <c r="I1" s="106"/>
      <c r="J1" s="106"/>
    </row>
    <row r="2" spans="1:10" x14ac:dyDescent="0.3">
      <c r="A2" s="109" t="s">
        <v>238</v>
      </c>
      <c r="B2" s="106"/>
      <c r="C2" s="106"/>
      <c r="D2" s="106"/>
      <c r="E2" s="106"/>
      <c r="F2" s="106"/>
      <c r="G2" s="106"/>
      <c r="H2" s="106"/>
      <c r="I2" s="106"/>
      <c r="J2" s="106"/>
    </row>
    <row r="3" spans="1:10" x14ac:dyDescent="0.3">
      <c r="A3" s="107"/>
      <c r="B3" s="106"/>
      <c r="C3" s="106"/>
      <c r="D3" s="106"/>
      <c r="E3" s="106"/>
      <c r="F3" s="106"/>
      <c r="G3" s="106"/>
      <c r="H3" s="106"/>
      <c r="I3" s="106"/>
      <c r="J3" s="106"/>
    </row>
    <row r="4" spans="1:10" x14ac:dyDescent="0.3">
      <c r="A4" s="120" t="s">
        <v>227</v>
      </c>
      <c r="B4" s="106"/>
      <c r="C4" s="106"/>
      <c r="D4" s="106"/>
      <c r="E4" s="106"/>
      <c r="F4" s="106"/>
      <c r="G4" s="106"/>
      <c r="H4" s="106"/>
      <c r="I4" s="106"/>
      <c r="J4" s="106"/>
    </row>
    <row r="5" spans="1:10" x14ac:dyDescent="0.3">
      <c r="A5" s="111" t="s">
        <v>239</v>
      </c>
      <c r="B5" s="106"/>
      <c r="C5" s="106"/>
      <c r="D5" s="106"/>
      <c r="E5" s="106"/>
      <c r="F5" s="106"/>
      <c r="G5" s="106"/>
      <c r="H5" s="106"/>
      <c r="I5" s="106"/>
      <c r="J5" s="106"/>
    </row>
    <row r="6" spans="1:10" x14ac:dyDescent="0.3">
      <c r="A6" s="121" t="s">
        <v>240</v>
      </c>
      <c r="B6" s="106"/>
      <c r="C6" s="106"/>
      <c r="D6" s="106"/>
      <c r="E6" s="106"/>
      <c r="F6" s="106"/>
      <c r="G6" s="106"/>
      <c r="H6" s="106"/>
      <c r="I6" s="106"/>
      <c r="J6" s="106"/>
    </row>
    <row r="7" spans="1:10" ht="41.4" x14ac:dyDescent="0.3">
      <c r="A7" s="112" t="s">
        <v>241</v>
      </c>
      <c r="B7" s="106"/>
      <c r="C7" s="106"/>
      <c r="D7" s="106"/>
      <c r="E7" s="106"/>
      <c r="F7" s="106"/>
      <c r="G7" s="106"/>
      <c r="H7" s="106"/>
      <c r="I7" s="106"/>
      <c r="J7" s="106"/>
    </row>
    <row r="8" spans="1:10" x14ac:dyDescent="0.3">
      <c r="A8" s="112" t="s">
        <v>242</v>
      </c>
      <c r="B8" s="106"/>
      <c r="C8" s="106"/>
      <c r="D8" s="106"/>
      <c r="E8" s="106"/>
      <c r="F8" s="106"/>
      <c r="G8" s="106"/>
      <c r="H8" s="106"/>
      <c r="I8" s="106"/>
      <c r="J8" s="106"/>
    </row>
    <row r="9" spans="1:10" x14ac:dyDescent="0.3">
      <c r="A9" s="113" t="s">
        <v>243</v>
      </c>
      <c r="B9" s="106"/>
      <c r="C9" s="106"/>
      <c r="D9" s="106"/>
      <c r="E9" s="106"/>
      <c r="F9" s="106"/>
      <c r="G9" s="106"/>
      <c r="H9" s="106"/>
      <c r="I9" s="106"/>
      <c r="J9" s="106"/>
    </row>
    <row r="10" spans="1:10" ht="27.6" x14ac:dyDescent="0.3">
      <c r="A10" s="112" t="s">
        <v>244</v>
      </c>
      <c r="B10" s="106"/>
      <c r="C10" s="106"/>
      <c r="D10" s="106"/>
      <c r="E10" s="106"/>
      <c r="F10" s="106"/>
      <c r="G10" s="106"/>
      <c r="H10" s="106"/>
      <c r="I10" s="106"/>
      <c r="J10" s="106"/>
    </row>
    <row r="11" spans="1:10" ht="27.6" x14ac:dyDescent="0.3">
      <c r="A11" s="112" t="s">
        <v>245</v>
      </c>
      <c r="B11" s="106"/>
      <c r="C11" s="106"/>
      <c r="D11" s="106"/>
      <c r="E11" s="106"/>
      <c r="F11" s="106"/>
      <c r="G11" s="106"/>
      <c r="H11" s="106"/>
      <c r="I11" s="106"/>
      <c r="J11" s="106"/>
    </row>
    <row r="12" spans="1:10" x14ac:dyDescent="0.3">
      <c r="A12" s="112"/>
      <c r="B12" s="106"/>
      <c r="C12" s="106"/>
      <c r="D12" s="106"/>
      <c r="E12" s="106"/>
      <c r="F12" s="106"/>
      <c r="G12" s="106"/>
      <c r="H12" s="106"/>
      <c r="I12" s="106"/>
      <c r="J12" s="106"/>
    </row>
    <row r="13" spans="1:10" x14ac:dyDescent="0.3">
      <c r="A13" s="114" t="s">
        <v>234</v>
      </c>
      <c r="B13" s="106"/>
      <c r="C13" s="106"/>
      <c r="D13" s="106"/>
      <c r="E13" s="106"/>
      <c r="F13" s="106"/>
      <c r="G13" s="106"/>
      <c r="H13" s="106"/>
      <c r="I13" s="106"/>
      <c r="J13" s="106"/>
    </row>
    <row r="14" spans="1:10" x14ac:dyDescent="0.3">
      <c r="A14" s="115"/>
      <c r="B14" s="106"/>
      <c r="C14" s="106"/>
      <c r="D14" s="106"/>
      <c r="E14" s="106"/>
      <c r="F14" s="106"/>
      <c r="G14" s="106"/>
      <c r="H14" s="106"/>
      <c r="I14" s="106"/>
      <c r="J14" s="106"/>
    </row>
    <row r="15" spans="1:10" x14ac:dyDescent="0.3">
      <c r="A15" s="115"/>
      <c r="B15" s="106"/>
      <c r="C15" s="106"/>
      <c r="D15" s="106"/>
      <c r="E15" s="106"/>
      <c r="F15" s="106"/>
      <c r="G15" s="106"/>
      <c r="H15" s="106"/>
      <c r="I15" s="106"/>
      <c r="J15" s="106"/>
    </row>
    <row r="16" spans="1:10" ht="15" thickBot="1" x14ac:dyDescent="0.35">
      <c r="A16" s="110" t="s">
        <v>219</v>
      </c>
      <c r="B16" s="106"/>
      <c r="C16" s="106"/>
      <c r="D16" s="106"/>
      <c r="E16" s="106"/>
      <c r="F16" s="106"/>
      <c r="G16" s="106"/>
      <c r="H16" s="106"/>
      <c r="I16" s="106"/>
      <c r="J16" s="106"/>
    </row>
    <row r="17" spans="1:10" x14ac:dyDescent="0.3">
      <c r="A17" s="116" t="s">
        <v>220</v>
      </c>
      <c r="B17" s="106"/>
      <c r="C17" s="106"/>
      <c r="D17" s="106"/>
      <c r="E17" s="106"/>
      <c r="F17" s="106"/>
      <c r="G17" s="106"/>
      <c r="H17" s="106"/>
      <c r="I17" s="106"/>
      <c r="J17" s="106"/>
    </row>
    <row r="18" spans="1:10" x14ac:dyDescent="0.3">
      <c r="A18" s="117" t="s">
        <v>223</v>
      </c>
      <c r="B18" s="106"/>
      <c r="C18" s="106"/>
      <c r="D18" s="106"/>
      <c r="E18" s="106"/>
      <c r="F18" s="106"/>
      <c r="G18" s="106"/>
      <c r="H18" s="106"/>
      <c r="I18" s="106"/>
      <c r="J18" s="106"/>
    </row>
    <row r="19" spans="1:10" x14ac:dyDescent="0.3">
      <c r="A19" s="117" t="s">
        <v>224</v>
      </c>
      <c r="B19" s="106"/>
      <c r="C19" s="106"/>
      <c r="D19" s="106"/>
      <c r="E19" s="106"/>
      <c r="F19" s="106"/>
      <c r="G19" s="106"/>
      <c r="H19" s="106"/>
      <c r="I19" s="106"/>
      <c r="J19" s="106"/>
    </row>
    <row r="20" spans="1:10" x14ac:dyDescent="0.3">
      <c r="A20" s="117" t="s">
        <v>225</v>
      </c>
      <c r="B20" s="106"/>
      <c r="C20" s="106"/>
      <c r="D20" s="106"/>
      <c r="E20" s="106"/>
      <c r="F20" s="106"/>
      <c r="G20" s="106"/>
      <c r="H20" s="106"/>
      <c r="I20" s="106"/>
      <c r="J20" s="106"/>
    </row>
    <row r="21" spans="1:10" x14ac:dyDescent="0.3">
      <c r="A21" s="117" t="s">
        <v>228</v>
      </c>
      <c r="B21" s="106"/>
      <c r="C21" s="106"/>
      <c r="D21" s="106"/>
      <c r="E21" s="106"/>
      <c r="F21" s="106"/>
      <c r="G21" s="106"/>
      <c r="H21" s="106"/>
      <c r="I21" s="106"/>
      <c r="J21" s="106"/>
    </row>
    <row r="22" spans="1:10" x14ac:dyDescent="0.3">
      <c r="A22" s="117" t="s">
        <v>229</v>
      </c>
      <c r="B22" s="106"/>
      <c r="C22" s="106"/>
      <c r="D22" s="106"/>
      <c r="E22" s="106"/>
      <c r="F22" s="106"/>
      <c r="G22" s="106"/>
      <c r="H22" s="106"/>
      <c r="I22" s="106"/>
      <c r="J22" s="106"/>
    </row>
    <row r="23" spans="1:10" x14ac:dyDescent="0.3">
      <c r="A23" s="117" t="s">
        <v>226</v>
      </c>
      <c r="B23" s="106"/>
      <c r="C23" s="106"/>
      <c r="D23" s="106"/>
      <c r="E23" s="106"/>
      <c r="F23" s="106"/>
      <c r="G23" s="106"/>
      <c r="H23" s="106"/>
      <c r="I23" s="106"/>
      <c r="J23" s="106"/>
    </row>
    <row r="24" spans="1:10" x14ac:dyDescent="0.3">
      <c r="A24" s="118"/>
      <c r="B24" s="106"/>
      <c r="C24" s="106"/>
      <c r="D24" s="106"/>
      <c r="E24" s="106"/>
      <c r="F24" s="106"/>
      <c r="G24" s="106"/>
      <c r="H24" s="106"/>
      <c r="I24" s="106"/>
      <c r="J24" s="106"/>
    </row>
    <row r="25" spans="1:10" ht="27.6" x14ac:dyDescent="0.3">
      <c r="A25" s="119" t="s">
        <v>230</v>
      </c>
      <c r="B25" s="106"/>
      <c r="C25" s="106"/>
      <c r="D25" s="106"/>
      <c r="E25" s="106"/>
      <c r="F25" s="106"/>
      <c r="G25" s="106"/>
      <c r="H25" s="106"/>
      <c r="I25" s="106"/>
      <c r="J25" s="106"/>
    </row>
    <row r="26" spans="1:10" ht="27.6" x14ac:dyDescent="0.3">
      <c r="A26" s="119" t="s">
        <v>235</v>
      </c>
      <c r="B26" s="106"/>
      <c r="C26" s="106"/>
      <c r="D26" s="106"/>
      <c r="E26" s="106"/>
      <c r="F26" s="106"/>
      <c r="G26" s="106"/>
      <c r="H26" s="106"/>
      <c r="I26" s="106"/>
      <c r="J26" s="106"/>
    </row>
    <row r="27" spans="1:10" ht="27.6" x14ac:dyDescent="0.3">
      <c r="A27" s="119" t="s">
        <v>236</v>
      </c>
      <c r="B27" s="106"/>
      <c r="C27" s="106"/>
      <c r="D27" s="106"/>
      <c r="E27" s="106"/>
      <c r="F27" s="106"/>
      <c r="G27" s="106"/>
      <c r="H27" s="106"/>
      <c r="I27" s="106"/>
      <c r="J27" s="106"/>
    </row>
    <row r="28" spans="1:10" x14ac:dyDescent="0.3">
      <c r="A28" s="297" t="s">
        <v>254</v>
      </c>
      <c r="B28" s="106"/>
      <c r="C28" s="106"/>
      <c r="D28" s="106"/>
      <c r="E28" s="106"/>
      <c r="F28" s="106"/>
      <c r="G28" s="106"/>
      <c r="H28" s="106"/>
      <c r="I28" s="106"/>
      <c r="J28" s="106"/>
    </row>
    <row r="29" spans="1:10" x14ac:dyDescent="0.3">
      <c r="A29" s="298" t="s">
        <v>253</v>
      </c>
      <c r="B29" s="106"/>
      <c r="C29" s="106"/>
      <c r="D29" s="106"/>
      <c r="E29" s="106"/>
      <c r="F29" s="106"/>
      <c r="G29" s="106"/>
      <c r="H29" s="106"/>
      <c r="I29" s="106"/>
      <c r="J29" s="106"/>
    </row>
    <row r="30" spans="1:10" x14ac:dyDescent="0.3">
      <c r="A30" s="299" t="s">
        <v>267</v>
      </c>
      <c r="B30" s="106"/>
      <c r="C30" s="106"/>
      <c r="D30" s="106"/>
      <c r="E30" s="106"/>
      <c r="F30" s="106"/>
      <c r="G30" s="106"/>
      <c r="H30" s="106"/>
      <c r="I30" s="106"/>
      <c r="J30" s="106"/>
    </row>
    <row r="31" spans="1:10" x14ac:dyDescent="0.3">
      <c r="A31" s="298" t="s">
        <v>268</v>
      </c>
      <c r="B31" s="106"/>
      <c r="C31" s="106"/>
      <c r="D31" s="106"/>
      <c r="E31" s="106"/>
      <c r="F31" s="106"/>
      <c r="G31" s="106"/>
      <c r="H31" s="106"/>
      <c r="I31" s="106"/>
      <c r="J31" s="106"/>
    </row>
    <row r="32" spans="1:10" x14ac:dyDescent="0.3">
      <c r="A32" s="119" t="s">
        <v>221</v>
      </c>
      <c r="B32" s="106"/>
      <c r="C32" s="106"/>
      <c r="D32" s="106"/>
      <c r="E32" s="106"/>
      <c r="F32" s="106"/>
      <c r="G32" s="106"/>
      <c r="H32" s="106"/>
      <c r="I32" s="106"/>
      <c r="J32" s="106"/>
    </row>
    <row r="33" spans="1:10" x14ac:dyDescent="0.3">
      <c r="A33" s="119" t="s">
        <v>222</v>
      </c>
      <c r="B33" s="106"/>
      <c r="C33" s="106"/>
      <c r="D33" s="106"/>
      <c r="E33" s="106"/>
      <c r="F33" s="106"/>
      <c r="G33" s="106"/>
      <c r="H33" s="106"/>
      <c r="I33" s="106"/>
      <c r="J33" s="106"/>
    </row>
    <row r="34" spans="1:10" ht="15" thickBot="1" x14ac:dyDescent="0.35">
      <c r="A34" s="122" t="s">
        <v>237</v>
      </c>
      <c r="B34" s="106"/>
      <c r="C34" s="106"/>
      <c r="D34" s="106"/>
      <c r="E34" s="106"/>
      <c r="F34" s="106"/>
      <c r="G34" s="106"/>
      <c r="H34" s="106"/>
      <c r="I34" s="106"/>
      <c r="J34" s="106"/>
    </row>
    <row r="35" spans="1:10" x14ac:dyDescent="0.3">
      <c r="A35" s="107"/>
      <c r="B35" s="106"/>
      <c r="C35" s="106"/>
      <c r="D35" s="106"/>
      <c r="E35" s="106"/>
      <c r="F35" s="106"/>
      <c r="G35" s="106"/>
      <c r="H35" s="106"/>
      <c r="I35" s="106"/>
      <c r="J35" s="106"/>
    </row>
    <row r="36" spans="1:10" x14ac:dyDescent="0.3">
      <c r="B36" s="106"/>
      <c r="C36" s="106"/>
      <c r="D36" s="106"/>
      <c r="E36" s="106"/>
      <c r="F36" s="106"/>
      <c r="G36" s="106"/>
      <c r="H36" s="106"/>
      <c r="I36" s="106"/>
      <c r="J36" s="106"/>
    </row>
    <row r="37" spans="1:10" x14ac:dyDescent="0.3">
      <c r="B37" s="106"/>
      <c r="C37" s="106"/>
      <c r="D37" s="106"/>
      <c r="E37" s="106"/>
      <c r="F37" s="106"/>
      <c r="G37" s="106"/>
      <c r="H37" s="106"/>
      <c r="I37" s="106"/>
      <c r="J37" s="106"/>
    </row>
    <row r="38" spans="1:10" x14ac:dyDescent="0.3">
      <c r="B38" s="106"/>
      <c r="C38" s="106"/>
      <c r="D38" s="106"/>
      <c r="E38" s="106"/>
      <c r="F38" s="106"/>
      <c r="G38" s="106"/>
      <c r="H38" s="106"/>
      <c r="I38" s="106"/>
      <c r="J38" s="106"/>
    </row>
    <row r="39" spans="1:10" x14ac:dyDescent="0.3">
      <c r="B39" s="106"/>
      <c r="C39" s="106"/>
      <c r="D39" s="106"/>
      <c r="E39" s="106"/>
      <c r="F39" s="106"/>
      <c r="G39" s="106"/>
      <c r="H39" s="106"/>
      <c r="I39" s="106"/>
      <c r="J39" s="106"/>
    </row>
    <row r="40" spans="1:10" x14ac:dyDescent="0.3">
      <c r="B40" s="106"/>
      <c r="C40" s="106"/>
      <c r="D40" s="106"/>
      <c r="E40" s="106"/>
      <c r="F40" s="106"/>
      <c r="G40" s="106"/>
      <c r="H40" s="106"/>
      <c r="I40" s="106"/>
      <c r="J40" s="106"/>
    </row>
    <row r="41" spans="1:10" x14ac:dyDescent="0.3">
      <c r="B41" s="106"/>
      <c r="C41" s="106"/>
      <c r="D41" s="106"/>
      <c r="E41" s="106"/>
      <c r="F41" s="106"/>
      <c r="G41" s="106"/>
      <c r="H41" s="106"/>
      <c r="I41" s="106"/>
      <c r="J41" s="106"/>
    </row>
    <row r="42" spans="1:10" x14ac:dyDescent="0.3">
      <c r="B42" s="106"/>
      <c r="C42" s="106"/>
      <c r="D42" s="106"/>
      <c r="E42" s="106"/>
      <c r="F42" s="106"/>
      <c r="G42" s="106"/>
      <c r="H42" s="106"/>
      <c r="I42" s="106"/>
      <c r="J42" s="106"/>
    </row>
    <row r="43" spans="1:10" x14ac:dyDescent="0.3">
      <c r="B43" s="106"/>
      <c r="C43" s="106"/>
      <c r="D43" s="106"/>
      <c r="E43" s="106"/>
      <c r="F43" s="106"/>
      <c r="G43" s="106"/>
      <c r="H43" s="106"/>
      <c r="I43" s="106"/>
      <c r="J43" s="106"/>
    </row>
    <row r="44" spans="1:10" x14ac:dyDescent="0.3">
      <c r="B44" s="106"/>
      <c r="C44" s="106"/>
      <c r="D44" s="106"/>
      <c r="E44" s="106"/>
      <c r="F44" s="106"/>
      <c r="G44" s="106"/>
      <c r="H44" s="106"/>
      <c r="I44" s="106"/>
      <c r="J44" s="106"/>
    </row>
    <row r="45" spans="1:10" x14ac:dyDescent="0.3">
      <c r="B45" s="106"/>
      <c r="C45" s="106"/>
      <c r="D45" s="106"/>
      <c r="E45" s="106"/>
      <c r="F45" s="106"/>
      <c r="G45" s="106"/>
      <c r="H45" s="106"/>
      <c r="I45" s="106"/>
      <c r="J45" s="106"/>
    </row>
    <row r="46" spans="1:10" x14ac:dyDescent="0.3">
      <c r="B46" s="106"/>
      <c r="C46" s="106"/>
      <c r="D46" s="106"/>
      <c r="E46" s="106"/>
      <c r="F46" s="106"/>
      <c r="G46" s="106"/>
      <c r="H46" s="106"/>
      <c r="I46" s="106"/>
      <c r="J46" s="106"/>
    </row>
    <row r="47" spans="1:10" x14ac:dyDescent="0.3">
      <c r="B47" s="106"/>
      <c r="C47" s="106"/>
      <c r="D47" s="106"/>
      <c r="E47" s="106"/>
      <c r="F47" s="106"/>
      <c r="G47" s="106"/>
      <c r="H47" s="106"/>
      <c r="I47" s="106"/>
      <c r="J47" s="106"/>
    </row>
    <row r="48" spans="1:10" x14ac:dyDescent="0.3">
      <c r="B48" s="106"/>
      <c r="C48" s="106"/>
      <c r="D48" s="106"/>
      <c r="E48" s="106"/>
      <c r="F48" s="106"/>
      <c r="G48" s="106"/>
      <c r="H48" s="106"/>
      <c r="I48" s="106"/>
      <c r="J48" s="106"/>
    </row>
    <row r="49" spans="2:10" x14ac:dyDescent="0.3">
      <c r="B49" s="106"/>
      <c r="C49" s="106"/>
      <c r="D49" s="106"/>
      <c r="E49" s="106"/>
      <c r="F49" s="106"/>
      <c r="G49" s="106"/>
      <c r="H49" s="106"/>
      <c r="I49" s="106"/>
      <c r="J49" s="106"/>
    </row>
    <row r="50" spans="2:10" x14ac:dyDescent="0.3">
      <c r="B50" s="106"/>
      <c r="C50" s="106"/>
      <c r="D50" s="106"/>
      <c r="E50" s="106"/>
      <c r="F50" s="106"/>
      <c r="G50" s="106"/>
      <c r="H50" s="106"/>
      <c r="I50" s="106"/>
      <c r="J50" s="106"/>
    </row>
    <row r="51" spans="2:10" x14ac:dyDescent="0.3">
      <c r="B51" s="106"/>
      <c r="C51" s="106"/>
      <c r="D51" s="106"/>
      <c r="E51" s="106"/>
      <c r="F51" s="106"/>
      <c r="G51" s="106"/>
      <c r="H51" s="106"/>
      <c r="I51" s="106"/>
      <c r="J51" s="106"/>
    </row>
    <row r="52" spans="2:10" x14ac:dyDescent="0.3">
      <c r="B52" s="106"/>
      <c r="C52" s="106"/>
      <c r="D52" s="106"/>
      <c r="E52" s="106"/>
      <c r="F52" s="106"/>
      <c r="G52" s="106"/>
      <c r="H52" s="106"/>
      <c r="I52" s="106"/>
      <c r="J52" s="106"/>
    </row>
    <row r="53" spans="2:10" x14ac:dyDescent="0.3">
      <c r="B53" s="106"/>
      <c r="C53" s="106"/>
      <c r="D53" s="106"/>
      <c r="E53" s="106"/>
      <c r="F53" s="106"/>
      <c r="G53" s="106"/>
      <c r="H53" s="106"/>
      <c r="I53" s="106"/>
      <c r="J53" s="106"/>
    </row>
    <row r="54" spans="2:10" x14ac:dyDescent="0.3">
      <c r="B54" s="106"/>
      <c r="C54" s="106"/>
      <c r="D54" s="106"/>
      <c r="E54" s="106"/>
      <c r="F54" s="106"/>
      <c r="G54" s="106"/>
      <c r="H54" s="106"/>
      <c r="I54" s="106"/>
      <c r="J54" s="106"/>
    </row>
    <row r="55" spans="2:10" x14ac:dyDescent="0.3">
      <c r="B55" s="106"/>
      <c r="C55" s="106"/>
      <c r="D55" s="106"/>
      <c r="E55" s="106"/>
      <c r="F55" s="106"/>
      <c r="G55" s="106"/>
      <c r="H55" s="106"/>
      <c r="I55" s="106"/>
      <c r="J55" s="106"/>
    </row>
    <row r="56" spans="2:10" x14ac:dyDescent="0.3">
      <c r="B56" s="106"/>
      <c r="C56" s="106"/>
      <c r="D56" s="106"/>
      <c r="E56" s="106"/>
      <c r="F56" s="106"/>
      <c r="G56" s="106"/>
      <c r="H56" s="106"/>
      <c r="I56" s="106"/>
      <c r="J56" s="106"/>
    </row>
    <row r="57" spans="2:10" x14ac:dyDescent="0.3">
      <c r="B57" s="106"/>
      <c r="C57" s="106"/>
      <c r="D57" s="106"/>
      <c r="E57" s="106"/>
      <c r="F57" s="106"/>
      <c r="G57" s="106"/>
      <c r="H57" s="106"/>
      <c r="I57" s="106"/>
      <c r="J57" s="106"/>
    </row>
    <row r="58" spans="2:10" x14ac:dyDescent="0.3">
      <c r="B58" s="106"/>
      <c r="C58" s="106"/>
      <c r="D58" s="106"/>
      <c r="E58" s="106"/>
      <c r="F58" s="106"/>
      <c r="G58" s="106"/>
      <c r="H58" s="106"/>
      <c r="I58" s="106"/>
      <c r="J58" s="106"/>
    </row>
    <row r="59" spans="2:10" x14ac:dyDescent="0.3">
      <c r="B59" s="106"/>
      <c r="C59" s="106"/>
      <c r="D59" s="106"/>
      <c r="E59" s="106"/>
      <c r="F59" s="106"/>
      <c r="G59" s="106"/>
      <c r="H59" s="106"/>
      <c r="I59" s="106"/>
      <c r="J59" s="106"/>
    </row>
    <row r="60" spans="2:10" x14ac:dyDescent="0.3">
      <c r="B60" s="106"/>
      <c r="C60" s="106"/>
      <c r="D60" s="106"/>
      <c r="E60" s="106"/>
      <c r="F60" s="106"/>
      <c r="G60" s="106"/>
      <c r="H60" s="106"/>
      <c r="I60" s="106"/>
      <c r="J60" s="106"/>
    </row>
    <row r="61" spans="2:10" x14ac:dyDescent="0.3">
      <c r="B61" s="106"/>
      <c r="C61" s="106"/>
      <c r="D61" s="106"/>
      <c r="E61" s="106"/>
      <c r="F61" s="106"/>
      <c r="G61" s="106"/>
      <c r="H61" s="106"/>
      <c r="I61" s="106"/>
      <c r="J61" s="106"/>
    </row>
    <row r="62" spans="2:10" x14ac:dyDescent="0.3">
      <c r="B62" s="106"/>
      <c r="C62" s="106"/>
      <c r="D62" s="106"/>
      <c r="E62" s="106"/>
      <c r="F62" s="106"/>
      <c r="G62" s="106"/>
      <c r="H62" s="106"/>
      <c r="I62" s="106"/>
      <c r="J62" s="106"/>
    </row>
    <row r="63" spans="2:10" x14ac:dyDescent="0.3">
      <c r="B63" s="106"/>
      <c r="C63" s="106"/>
      <c r="D63" s="106"/>
      <c r="E63" s="106"/>
      <c r="F63" s="106"/>
      <c r="G63" s="106"/>
      <c r="H63" s="106"/>
      <c r="I63" s="106"/>
      <c r="J63" s="106"/>
    </row>
    <row r="64" spans="2:10" x14ac:dyDescent="0.3">
      <c r="B64" s="106"/>
      <c r="C64" s="106"/>
      <c r="D64" s="106"/>
      <c r="E64" s="106"/>
      <c r="F64" s="106"/>
      <c r="G64" s="106"/>
      <c r="H64" s="106"/>
      <c r="I64" s="106"/>
      <c r="J64" s="106"/>
    </row>
    <row r="65" spans="2:10" x14ac:dyDescent="0.3">
      <c r="B65" s="106"/>
      <c r="C65" s="106"/>
      <c r="D65" s="106"/>
      <c r="E65" s="106"/>
      <c r="F65" s="106"/>
      <c r="G65" s="106"/>
      <c r="H65" s="106"/>
      <c r="I65" s="106"/>
      <c r="J65" s="106"/>
    </row>
    <row r="66" spans="2:10" x14ac:dyDescent="0.3">
      <c r="B66" s="106"/>
      <c r="C66" s="106"/>
      <c r="D66" s="106"/>
      <c r="E66" s="106"/>
      <c r="F66" s="106"/>
      <c r="G66" s="106"/>
      <c r="H66" s="106"/>
      <c r="I66" s="106"/>
      <c r="J66" s="106"/>
    </row>
    <row r="67" spans="2:10" x14ac:dyDescent="0.3">
      <c r="B67" s="106"/>
      <c r="C67" s="106"/>
      <c r="D67" s="106"/>
      <c r="E67" s="106"/>
      <c r="F67" s="106"/>
      <c r="G67" s="106"/>
      <c r="H67" s="106"/>
      <c r="I67" s="106"/>
      <c r="J67" s="106"/>
    </row>
    <row r="68" spans="2:10" x14ac:dyDescent="0.3">
      <c r="B68" s="106"/>
      <c r="C68" s="106"/>
      <c r="D68" s="106"/>
      <c r="E68" s="106"/>
      <c r="F68" s="106"/>
      <c r="G68" s="106"/>
      <c r="H68" s="106"/>
      <c r="I68" s="106"/>
      <c r="J68" s="106"/>
    </row>
    <row r="69" spans="2:10" x14ac:dyDescent="0.3">
      <c r="B69" s="106"/>
      <c r="C69" s="106"/>
      <c r="D69" s="106"/>
      <c r="E69" s="106"/>
      <c r="F69" s="106"/>
      <c r="G69" s="106"/>
      <c r="H69" s="106"/>
      <c r="I69" s="106"/>
      <c r="J69" s="106"/>
    </row>
    <row r="70" spans="2:10" x14ac:dyDescent="0.3">
      <c r="B70" s="106"/>
      <c r="C70" s="106"/>
      <c r="D70" s="106"/>
      <c r="E70" s="106"/>
      <c r="F70" s="106"/>
      <c r="G70" s="106"/>
      <c r="H70" s="106"/>
      <c r="I70" s="106"/>
      <c r="J70" s="106"/>
    </row>
    <row r="71" spans="2:10" x14ac:dyDescent="0.3">
      <c r="B71" s="106"/>
      <c r="C71" s="106"/>
      <c r="D71" s="106"/>
      <c r="E71" s="106"/>
      <c r="F71" s="106"/>
      <c r="G71" s="106"/>
      <c r="H71" s="106"/>
      <c r="I71" s="106"/>
      <c r="J71" s="106"/>
    </row>
    <row r="72" spans="2:10" x14ac:dyDescent="0.3">
      <c r="B72" s="106"/>
      <c r="C72" s="106"/>
      <c r="D72" s="106"/>
      <c r="E72" s="106"/>
      <c r="F72" s="106"/>
      <c r="G72" s="106"/>
      <c r="H72" s="106"/>
      <c r="I72" s="106"/>
      <c r="J72" s="106"/>
    </row>
    <row r="73" spans="2:10" x14ac:dyDescent="0.3">
      <c r="B73" s="106"/>
      <c r="C73" s="106"/>
      <c r="D73" s="106"/>
      <c r="E73" s="106"/>
      <c r="F73" s="106"/>
      <c r="G73" s="106"/>
      <c r="H73" s="106"/>
      <c r="I73" s="106"/>
      <c r="J73" s="106"/>
    </row>
    <row r="74" spans="2:10" x14ac:dyDescent="0.3">
      <c r="B74" s="106"/>
      <c r="C74" s="106"/>
      <c r="D74" s="106"/>
      <c r="E74" s="106"/>
      <c r="F74" s="106"/>
      <c r="G74" s="106"/>
      <c r="H74" s="106"/>
      <c r="I74" s="106"/>
      <c r="J74" s="106"/>
    </row>
    <row r="75" spans="2:10" x14ac:dyDescent="0.3">
      <c r="B75" s="106"/>
      <c r="C75" s="106"/>
      <c r="D75" s="106"/>
      <c r="E75" s="106"/>
      <c r="F75" s="106"/>
      <c r="G75" s="106"/>
      <c r="H75" s="106"/>
      <c r="I75" s="106"/>
      <c r="J75" s="106"/>
    </row>
    <row r="76" spans="2:10" x14ac:dyDescent="0.3">
      <c r="B76" s="106"/>
      <c r="C76" s="106"/>
      <c r="D76" s="106"/>
      <c r="E76" s="106"/>
      <c r="F76" s="106"/>
      <c r="G76" s="106"/>
      <c r="H76" s="106"/>
      <c r="I76" s="106"/>
      <c r="J76" s="106"/>
    </row>
    <row r="77" spans="2:10" x14ac:dyDescent="0.3">
      <c r="B77" s="106"/>
      <c r="C77" s="106"/>
      <c r="D77" s="106"/>
      <c r="E77" s="106"/>
      <c r="F77" s="106"/>
      <c r="G77" s="106"/>
      <c r="H77" s="106"/>
      <c r="I77" s="106"/>
      <c r="J77" s="106"/>
    </row>
    <row r="78" spans="2:10" x14ac:dyDescent="0.3">
      <c r="B78" s="106"/>
      <c r="C78" s="106"/>
      <c r="D78" s="106"/>
      <c r="E78" s="106"/>
      <c r="F78" s="106"/>
      <c r="G78" s="106"/>
      <c r="H78" s="106"/>
      <c r="I78" s="106"/>
      <c r="J78" s="106"/>
    </row>
    <row r="79" spans="2:10" x14ac:dyDescent="0.3">
      <c r="B79" s="106"/>
      <c r="C79" s="106"/>
      <c r="D79" s="106"/>
      <c r="E79" s="106"/>
      <c r="F79" s="106"/>
      <c r="G79" s="106"/>
      <c r="H79" s="106"/>
      <c r="I79" s="106"/>
      <c r="J79" s="106"/>
    </row>
    <row r="80" spans="2:10" x14ac:dyDescent="0.3">
      <c r="B80" s="106"/>
      <c r="C80" s="106"/>
      <c r="D80" s="106"/>
      <c r="E80" s="106"/>
      <c r="F80" s="106"/>
      <c r="G80" s="106"/>
      <c r="H80" s="106"/>
      <c r="I80" s="106"/>
      <c r="J80" s="106"/>
    </row>
    <row r="81" spans="2:10" x14ac:dyDescent="0.3">
      <c r="B81" s="106"/>
      <c r="C81" s="106"/>
      <c r="D81" s="106"/>
      <c r="E81" s="106"/>
      <c r="F81" s="106"/>
      <c r="G81" s="106"/>
      <c r="H81" s="106"/>
      <c r="I81" s="106"/>
      <c r="J81" s="106"/>
    </row>
    <row r="82" spans="2:10" x14ac:dyDescent="0.3">
      <c r="B82" s="106"/>
      <c r="C82" s="106"/>
      <c r="D82" s="106"/>
      <c r="E82" s="106"/>
      <c r="F82" s="106"/>
      <c r="G82" s="106"/>
      <c r="H82" s="106"/>
      <c r="I82" s="106"/>
      <c r="J82" s="106"/>
    </row>
    <row r="83" spans="2:10" x14ac:dyDescent="0.3">
      <c r="B83" s="106"/>
      <c r="C83" s="106"/>
      <c r="D83" s="106"/>
      <c r="E83" s="106"/>
      <c r="F83" s="106"/>
      <c r="G83" s="106"/>
      <c r="H83" s="106"/>
      <c r="I83" s="106"/>
      <c r="J83" s="106"/>
    </row>
    <row r="84" spans="2:10" x14ac:dyDescent="0.3">
      <c r="B84" s="106"/>
      <c r="C84" s="106"/>
      <c r="D84" s="106"/>
      <c r="E84" s="106"/>
      <c r="F84" s="106"/>
      <c r="G84" s="106"/>
      <c r="H84" s="106"/>
      <c r="I84" s="106"/>
      <c r="J84" s="106"/>
    </row>
    <row r="85" spans="2:10" x14ac:dyDescent="0.3">
      <c r="B85" s="106"/>
      <c r="C85" s="106"/>
      <c r="D85" s="106"/>
      <c r="E85" s="106"/>
      <c r="F85" s="106"/>
      <c r="G85" s="106"/>
      <c r="H85" s="106"/>
      <c r="I85" s="106"/>
      <c r="J85" s="106"/>
    </row>
    <row r="86" spans="2:10" x14ac:dyDescent="0.3">
      <c r="B86" s="106"/>
      <c r="C86" s="106"/>
      <c r="D86" s="106"/>
      <c r="E86" s="106"/>
      <c r="F86" s="106"/>
      <c r="G86" s="106"/>
      <c r="H86" s="106"/>
      <c r="I86" s="106"/>
      <c r="J86" s="106"/>
    </row>
    <row r="87" spans="2:10" x14ac:dyDescent="0.3">
      <c r="B87" s="106"/>
      <c r="C87" s="106"/>
      <c r="D87" s="106"/>
      <c r="E87" s="106"/>
      <c r="F87" s="106"/>
      <c r="G87" s="106"/>
      <c r="H87" s="106"/>
      <c r="I87" s="106"/>
      <c r="J87" s="106"/>
    </row>
    <row r="88" spans="2:10" x14ac:dyDescent="0.3">
      <c r="B88" s="106"/>
      <c r="C88" s="106"/>
      <c r="D88" s="106"/>
      <c r="E88" s="106"/>
      <c r="F88" s="106"/>
      <c r="G88" s="106"/>
      <c r="H88" s="106"/>
      <c r="I88" s="106"/>
      <c r="J88" s="106"/>
    </row>
    <row r="89" spans="2:10" x14ac:dyDescent="0.3">
      <c r="B89" s="106"/>
      <c r="C89" s="106"/>
      <c r="D89" s="106"/>
      <c r="E89" s="106"/>
      <c r="F89" s="106"/>
      <c r="G89" s="106"/>
      <c r="H89" s="106"/>
      <c r="I89" s="106"/>
      <c r="J89" s="106"/>
    </row>
    <row r="90" spans="2:10" x14ac:dyDescent="0.3">
      <c r="B90" s="106"/>
      <c r="C90" s="106"/>
      <c r="D90" s="106"/>
      <c r="E90" s="106"/>
      <c r="F90" s="106"/>
      <c r="G90" s="106"/>
      <c r="H90" s="106"/>
      <c r="I90" s="106"/>
      <c r="J90" s="106"/>
    </row>
    <row r="91" spans="2:10" x14ac:dyDescent="0.3">
      <c r="B91" s="106"/>
      <c r="C91" s="106"/>
      <c r="D91" s="106"/>
      <c r="E91" s="106"/>
      <c r="F91" s="106"/>
      <c r="G91" s="106"/>
      <c r="H91" s="106"/>
      <c r="I91" s="106"/>
      <c r="J91" s="106"/>
    </row>
    <row r="92" spans="2:10" x14ac:dyDescent="0.3">
      <c r="B92" s="106"/>
      <c r="C92" s="106"/>
      <c r="D92" s="106"/>
      <c r="E92" s="106"/>
      <c r="F92" s="106"/>
      <c r="G92" s="106"/>
      <c r="H92" s="106"/>
      <c r="I92" s="106"/>
      <c r="J92" s="106"/>
    </row>
    <row r="93" spans="2:10" x14ac:dyDescent="0.3">
      <c r="B93" s="106"/>
      <c r="C93" s="106"/>
      <c r="D93" s="106"/>
      <c r="E93" s="106"/>
      <c r="F93" s="106"/>
      <c r="G93" s="106"/>
      <c r="H93" s="106"/>
      <c r="I93" s="106"/>
      <c r="J93" s="106"/>
    </row>
    <row r="94" spans="2:10" x14ac:dyDescent="0.3">
      <c r="B94" s="106"/>
      <c r="C94" s="106"/>
      <c r="D94" s="106"/>
      <c r="E94" s="106"/>
      <c r="F94" s="106"/>
      <c r="G94" s="106"/>
      <c r="H94" s="106"/>
      <c r="I94" s="106"/>
      <c r="J94" s="106"/>
    </row>
    <row r="95" spans="2:10" x14ac:dyDescent="0.3">
      <c r="B95" s="106"/>
      <c r="C95" s="106"/>
      <c r="D95" s="106"/>
      <c r="E95" s="106"/>
      <c r="F95" s="106"/>
      <c r="G95" s="106"/>
      <c r="H95" s="106"/>
      <c r="I95" s="106"/>
      <c r="J95" s="106"/>
    </row>
    <row r="96" spans="2:10" x14ac:dyDescent="0.3">
      <c r="B96" s="106"/>
      <c r="C96" s="106"/>
      <c r="D96" s="106"/>
      <c r="E96" s="106"/>
      <c r="F96" s="106"/>
      <c r="G96" s="106"/>
      <c r="H96" s="106"/>
      <c r="I96" s="106"/>
      <c r="J96" s="106"/>
    </row>
    <row r="97" spans="2:10" x14ac:dyDescent="0.3">
      <c r="B97" s="106"/>
      <c r="C97" s="106"/>
      <c r="D97" s="106"/>
      <c r="E97" s="106"/>
      <c r="F97" s="106"/>
      <c r="G97" s="106"/>
      <c r="H97" s="106"/>
      <c r="I97" s="106"/>
      <c r="J97" s="106"/>
    </row>
    <row r="98" spans="2:10" x14ac:dyDescent="0.3">
      <c r="B98" s="106"/>
      <c r="C98" s="106"/>
      <c r="D98" s="106"/>
      <c r="E98" s="106"/>
      <c r="F98" s="106"/>
      <c r="G98" s="106"/>
      <c r="H98" s="106"/>
      <c r="I98" s="106"/>
      <c r="J98" s="106"/>
    </row>
    <row r="99" spans="2:10" x14ac:dyDescent="0.3">
      <c r="B99" s="106"/>
      <c r="C99" s="106"/>
      <c r="D99" s="106"/>
      <c r="E99" s="106"/>
      <c r="F99" s="106"/>
      <c r="G99" s="106"/>
      <c r="H99" s="106"/>
      <c r="I99" s="106"/>
      <c r="J99" s="106"/>
    </row>
    <row r="100" spans="2:10" x14ac:dyDescent="0.3">
      <c r="B100" s="106"/>
      <c r="C100" s="106"/>
      <c r="D100" s="106"/>
      <c r="E100" s="106"/>
      <c r="F100" s="106"/>
      <c r="G100" s="106"/>
      <c r="H100" s="106"/>
      <c r="I100" s="106"/>
      <c r="J100" s="106"/>
    </row>
    <row r="101" spans="2:10" x14ac:dyDescent="0.3">
      <c r="B101" s="106"/>
      <c r="C101" s="106"/>
      <c r="D101" s="106"/>
      <c r="E101" s="106"/>
      <c r="F101" s="106"/>
      <c r="G101" s="106"/>
      <c r="H101" s="106"/>
      <c r="I101" s="106"/>
      <c r="J101" s="106"/>
    </row>
    <row r="102" spans="2:10" x14ac:dyDescent="0.3">
      <c r="B102" s="106"/>
      <c r="C102" s="106"/>
      <c r="D102" s="106"/>
      <c r="E102" s="106"/>
      <c r="F102" s="106"/>
      <c r="G102" s="106"/>
      <c r="H102" s="106"/>
      <c r="I102" s="106"/>
      <c r="J102" s="106"/>
    </row>
    <row r="103" spans="2:10" x14ac:dyDescent="0.3">
      <c r="B103" s="106"/>
      <c r="C103" s="106"/>
      <c r="D103" s="106"/>
      <c r="E103" s="106"/>
      <c r="F103" s="106"/>
      <c r="G103" s="106"/>
      <c r="H103" s="106"/>
      <c r="I103" s="106"/>
      <c r="J103" s="106"/>
    </row>
    <row r="104" spans="2:10" x14ac:dyDescent="0.3">
      <c r="B104" s="106"/>
      <c r="C104" s="106"/>
      <c r="D104" s="106"/>
      <c r="E104" s="106"/>
      <c r="F104" s="106"/>
      <c r="G104" s="106"/>
      <c r="H104" s="106"/>
      <c r="I104" s="106"/>
      <c r="J104" s="106"/>
    </row>
    <row r="105" spans="2:10" x14ac:dyDescent="0.3">
      <c r="B105" s="106"/>
      <c r="C105" s="106"/>
      <c r="D105" s="106"/>
      <c r="E105" s="106"/>
      <c r="F105" s="106"/>
      <c r="G105" s="106"/>
      <c r="H105" s="106"/>
      <c r="I105" s="106"/>
      <c r="J105" s="106"/>
    </row>
    <row r="106" spans="2:10" x14ac:dyDescent="0.3">
      <c r="B106" s="106"/>
      <c r="C106" s="106"/>
      <c r="D106" s="106"/>
      <c r="E106" s="106"/>
      <c r="F106" s="106"/>
      <c r="G106" s="106"/>
      <c r="H106" s="106"/>
      <c r="I106" s="106"/>
      <c r="J106" s="106"/>
    </row>
    <row r="107" spans="2:10" x14ac:dyDescent="0.3">
      <c r="B107" s="106"/>
      <c r="C107" s="106"/>
      <c r="D107" s="106"/>
      <c r="E107" s="106"/>
      <c r="F107" s="106"/>
      <c r="G107" s="106"/>
      <c r="H107" s="106"/>
      <c r="I107" s="106"/>
      <c r="J107" s="106"/>
    </row>
    <row r="108" spans="2:10" x14ac:dyDescent="0.3">
      <c r="B108" s="106"/>
      <c r="C108" s="106"/>
      <c r="D108" s="106"/>
      <c r="E108" s="106"/>
      <c r="F108" s="106"/>
      <c r="G108" s="106"/>
      <c r="H108" s="106"/>
      <c r="I108" s="106"/>
      <c r="J108" s="106"/>
    </row>
    <row r="109" spans="2:10" x14ac:dyDescent="0.3">
      <c r="B109" s="106"/>
      <c r="C109" s="106"/>
      <c r="D109" s="106"/>
      <c r="E109" s="106"/>
      <c r="F109" s="106"/>
      <c r="G109" s="106"/>
      <c r="H109" s="106"/>
      <c r="I109" s="106"/>
      <c r="J109" s="106"/>
    </row>
    <row r="110" spans="2:10" x14ac:dyDescent="0.3">
      <c r="B110" s="106"/>
      <c r="C110" s="106"/>
      <c r="D110" s="106"/>
      <c r="E110" s="106"/>
      <c r="F110" s="106"/>
      <c r="G110" s="106"/>
      <c r="H110" s="106"/>
      <c r="I110" s="106"/>
      <c r="J110" s="106"/>
    </row>
    <row r="111" spans="2:10" x14ac:dyDescent="0.3">
      <c r="B111" s="106"/>
      <c r="C111" s="106"/>
      <c r="D111" s="106"/>
      <c r="E111" s="106"/>
      <c r="F111" s="106"/>
      <c r="G111" s="106"/>
      <c r="H111" s="106"/>
      <c r="I111" s="106"/>
      <c r="J111" s="106"/>
    </row>
    <row r="112" spans="2:10" x14ac:dyDescent="0.3">
      <c r="B112" s="106"/>
      <c r="C112" s="106"/>
      <c r="D112" s="106"/>
      <c r="E112" s="106"/>
      <c r="F112" s="106"/>
      <c r="G112" s="106"/>
      <c r="H112" s="106"/>
      <c r="I112" s="106"/>
      <c r="J112" s="106"/>
    </row>
    <row r="113" spans="2:10" x14ac:dyDescent="0.3">
      <c r="B113" s="106"/>
      <c r="C113" s="106"/>
      <c r="D113" s="106"/>
      <c r="E113" s="106"/>
      <c r="F113" s="106"/>
      <c r="G113" s="106"/>
      <c r="H113" s="106"/>
      <c r="I113" s="106"/>
      <c r="J113" s="106"/>
    </row>
    <row r="114" spans="2:10" x14ac:dyDescent="0.3">
      <c r="B114" s="106"/>
      <c r="C114" s="106"/>
      <c r="D114" s="106"/>
      <c r="E114" s="106"/>
      <c r="F114" s="106"/>
      <c r="G114" s="106"/>
      <c r="H114" s="106"/>
      <c r="I114" s="106"/>
      <c r="J114" s="106"/>
    </row>
    <row r="115" spans="2:10" x14ac:dyDescent="0.3">
      <c r="B115" s="106"/>
      <c r="C115" s="106"/>
      <c r="D115" s="106"/>
      <c r="E115" s="106"/>
      <c r="F115" s="106"/>
      <c r="G115" s="106"/>
      <c r="H115" s="106"/>
      <c r="I115" s="106"/>
      <c r="J115" s="106"/>
    </row>
    <row r="116" spans="2:10" x14ac:dyDescent="0.3">
      <c r="B116" s="106"/>
      <c r="C116" s="106"/>
      <c r="D116" s="106"/>
      <c r="E116" s="106"/>
      <c r="F116" s="106"/>
      <c r="G116" s="106"/>
      <c r="H116" s="106"/>
      <c r="I116" s="106"/>
      <c r="J116" s="106"/>
    </row>
    <row r="117" spans="2:10" x14ac:dyDescent="0.3">
      <c r="B117" s="106"/>
      <c r="C117" s="106"/>
      <c r="D117" s="106"/>
      <c r="E117" s="106"/>
      <c r="F117" s="106"/>
      <c r="G117" s="106"/>
      <c r="H117" s="106"/>
      <c r="I117" s="106"/>
      <c r="J117" s="106"/>
    </row>
    <row r="118" spans="2:10" x14ac:dyDescent="0.3">
      <c r="B118" s="106"/>
      <c r="C118" s="106"/>
      <c r="D118" s="106"/>
      <c r="E118" s="106"/>
      <c r="F118" s="106"/>
      <c r="G118" s="106"/>
      <c r="H118" s="106"/>
      <c r="I118" s="106"/>
      <c r="J118" s="106"/>
    </row>
    <row r="119" spans="2:10" x14ac:dyDescent="0.3">
      <c r="B119" s="106"/>
      <c r="C119" s="106"/>
      <c r="D119" s="106"/>
      <c r="E119" s="106"/>
      <c r="F119" s="106"/>
      <c r="G119" s="106"/>
      <c r="H119" s="106"/>
      <c r="I119" s="106"/>
      <c r="J119" s="106"/>
    </row>
    <row r="120" spans="2:10" x14ac:dyDescent="0.3">
      <c r="B120" s="106"/>
      <c r="C120" s="106"/>
      <c r="D120" s="106"/>
      <c r="E120" s="106"/>
      <c r="F120" s="106"/>
      <c r="G120" s="106"/>
      <c r="H120" s="106"/>
      <c r="I120" s="106"/>
      <c r="J120" s="106"/>
    </row>
    <row r="121" spans="2:10" x14ac:dyDescent="0.3">
      <c r="B121" s="106"/>
      <c r="C121" s="106"/>
      <c r="D121" s="106"/>
      <c r="E121" s="106"/>
      <c r="F121" s="106"/>
      <c r="G121" s="106"/>
      <c r="H121" s="106"/>
      <c r="I121" s="106"/>
      <c r="J121" s="106"/>
    </row>
    <row r="122" spans="2:10" x14ac:dyDescent="0.3">
      <c r="B122" s="106"/>
      <c r="C122" s="106"/>
      <c r="D122" s="106"/>
      <c r="E122" s="106"/>
      <c r="F122" s="106"/>
      <c r="G122" s="106"/>
      <c r="H122" s="106"/>
      <c r="I122" s="106"/>
      <c r="J122" s="106"/>
    </row>
    <row r="123" spans="2:10" x14ac:dyDescent="0.3">
      <c r="B123" s="106"/>
      <c r="C123" s="106"/>
      <c r="D123" s="106"/>
      <c r="E123" s="106"/>
      <c r="F123" s="106"/>
      <c r="G123" s="106"/>
      <c r="H123" s="106"/>
      <c r="I123" s="106"/>
      <c r="J123" s="106"/>
    </row>
    <row r="124" spans="2:10" x14ac:dyDescent="0.3">
      <c r="B124" s="106"/>
      <c r="C124" s="106"/>
      <c r="D124" s="106"/>
      <c r="E124" s="106"/>
      <c r="F124" s="106"/>
      <c r="G124" s="106"/>
      <c r="H124" s="106"/>
      <c r="I124" s="106"/>
      <c r="J124" s="106"/>
    </row>
    <row r="125" spans="2:10" x14ac:dyDescent="0.3">
      <c r="B125" s="106"/>
      <c r="C125" s="106"/>
      <c r="D125" s="106"/>
      <c r="E125" s="106"/>
      <c r="F125" s="106"/>
      <c r="G125" s="106"/>
      <c r="H125" s="106"/>
      <c r="I125" s="106"/>
      <c r="J125" s="106"/>
    </row>
    <row r="126" spans="2:10" x14ac:dyDescent="0.3">
      <c r="B126" s="106"/>
      <c r="C126" s="106"/>
      <c r="D126" s="106"/>
      <c r="E126" s="106"/>
      <c r="F126" s="106"/>
      <c r="G126" s="106"/>
      <c r="H126" s="106"/>
      <c r="I126" s="106"/>
      <c r="J126" s="106"/>
    </row>
    <row r="127" spans="2:10" x14ac:dyDescent="0.3">
      <c r="B127" s="106"/>
      <c r="C127" s="106"/>
      <c r="D127" s="106"/>
      <c r="E127" s="106"/>
      <c r="F127" s="106"/>
      <c r="G127" s="106"/>
      <c r="H127" s="106"/>
      <c r="I127" s="106"/>
      <c r="J127" s="106"/>
    </row>
    <row r="128" spans="2:10" x14ac:dyDescent="0.3">
      <c r="B128" s="106"/>
      <c r="C128" s="106"/>
      <c r="D128" s="106"/>
      <c r="E128" s="106"/>
      <c r="F128" s="106"/>
      <c r="G128" s="106"/>
      <c r="H128" s="106"/>
      <c r="I128" s="106"/>
      <c r="J128" s="106"/>
    </row>
    <row r="129" spans="2:10" x14ac:dyDescent="0.3">
      <c r="B129" s="106"/>
      <c r="C129" s="106"/>
      <c r="D129" s="106"/>
      <c r="E129" s="106"/>
      <c r="F129" s="106"/>
      <c r="G129" s="106"/>
      <c r="H129" s="106"/>
      <c r="I129" s="106"/>
      <c r="J129" s="106"/>
    </row>
    <row r="130" spans="2:10" x14ac:dyDescent="0.3">
      <c r="B130" s="106"/>
      <c r="C130" s="106"/>
      <c r="D130" s="106"/>
      <c r="E130" s="106"/>
      <c r="F130" s="106"/>
      <c r="G130" s="106"/>
      <c r="H130" s="106"/>
      <c r="I130" s="106"/>
      <c r="J130" s="106"/>
    </row>
    <row r="131" spans="2:10" x14ac:dyDescent="0.3">
      <c r="B131" s="106"/>
      <c r="C131" s="106"/>
      <c r="D131" s="106"/>
      <c r="E131" s="106"/>
      <c r="F131" s="106"/>
      <c r="G131" s="106"/>
      <c r="H131" s="106"/>
      <c r="I131" s="106"/>
      <c r="J131" s="106"/>
    </row>
    <row r="132" spans="2:10" x14ac:dyDescent="0.3">
      <c r="B132" s="106"/>
      <c r="C132" s="106"/>
      <c r="D132" s="106"/>
      <c r="E132" s="106"/>
      <c r="F132" s="106"/>
      <c r="G132" s="106"/>
      <c r="H132" s="106"/>
      <c r="I132" s="106"/>
      <c r="J132" s="106"/>
    </row>
    <row r="133" spans="2:10" x14ac:dyDescent="0.3">
      <c r="B133" s="106"/>
      <c r="C133" s="106"/>
      <c r="D133" s="106"/>
      <c r="E133" s="106"/>
      <c r="F133" s="106"/>
      <c r="G133" s="106"/>
      <c r="H133" s="106"/>
      <c r="I133" s="106"/>
      <c r="J133" s="106"/>
    </row>
    <row r="134" spans="2:10" x14ac:dyDescent="0.3">
      <c r="B134" s="106"/>
      <c r="C134" s="106"/>
      <c r="D134" s="106"/>
      <c r="E134" s="106"/>
      <c r="F134" s="106"/>
      <c r="G134" s="106"/>
      <c r="H134" s="106"/>
      <c r="I134" s="106"/>
      <c r="J134" s="106"/>
    </row>
    <row r="135" spans="2:10" x14ac:dyDescent="0.3">
      <c r="B135" s="106"/>
      <c r="C135" s="106"/>
      <c r="D135" s="106"/>
      <c r="E135" s="106"/>
      <c r="F135" s="106"/>
      <c r="G135" s="106"/>
      <c r="H135" s="106"/>
      <c r="I135" s="106"/>
      <c r="J135" s="106"/>
    </row>
    <row r="136" spans="2:10" x14ac:dyDescent="0.3">
      <c r="B136" s="106"/>
      <c r="C136" s="106"/>
      <c r="D136" s="106"/>
      <c r="E136" s="106"/>
      <c r="F136" s="106"/>
      <c r="G136" s="106"/>
      <c r="H136" s="106"/>
      <c r="I136" s="106"/>
      <c r="J136" s="106"/>
    </row>
    <row r="137" spans="2:10" x14ac:dyDescent="0.3">
      <c r="B137" s="106"/>
      <c r="C137" s="106"/>
      <c r="D137" s="106"/>
      <c r="E137" s="106"/>
      <c r="F137" s="106"/>
      <c r="G137" s="106"/>
      <c r="H137" s="106"/>
      <c r="I137" s="106"/>
      <c r="J137" s="106"/>
    </row>
    <row r="138" spans="2:10" x14ac:dyDescent="0.3">
      <c r="B138" s="106"/>
      <c r="C138" s="106"/>
      <c r="D138" s="106"/>
      <c r="E138" s="106"/>
      <c r="F138" s="106"/>
      <c r="G138" s="106"/>
      <c r="H138" s="106"/>
      <c r="I138" s="106"/>
      <c r="J138" s="106"/>
    </row>
    <row r="139" spans="2:10" x14ac:dyDescent="0.3">
      <c r="B139" s="106"/>
      <c r="C139" s="106"/>
      <c r="D139" s="106"/>
      <c r="E139" s="106"/>
      <c r="F139" s="106"/>
      <c r="G139" s="106"/>
      <c r="H139" s="106"/>
      <c r="I139" s="106"/>
      <c r="J139" s="106"/>
    </row>
    <row r="140" spans="2:10" x14ac:dyDescent="0.3">
      <c r="B140" s="106"/>
      <c r="C140" s="106"/>
      <c r="D140" s="106"/>
      <c r="E140" s="106"/>
      <c r="F140" s="106"/>
      <c r="G140" s="106"/>
      <c r="H140" s="106"/>
      <c r="I140" s="106"/>
      <c r="J140" s="106"/>
    </row>
    <row r="141" spans="2:10" x14ac:dyDescent="0.3">
      <c r="B141" s="106"/>
      <c r="C141" s="106"/>
      <c r="D141" s="106"/>
      <c r="E141" s="106"/>
      <c r="F141" s="106"/>
      <c r="G141" s="106"/>
      <c r="H141" s="106"/>
      <c r="I141" s="106"/>
      <c r="J141" s="106"/>
    </row>
    <row r="142" spans="2:10" x14ac:dyDescent="0.3">
      <c r="B142" s="106"/>
      <c r="C142" s="106"/>
      <c r="D142" s="106"/>
      <c r="E142" s="106"/>
      <c r="F142" s="106"/>
      <c r="G142" s="106"/>
      <c r="H142" s="106"/>
      <c r="I142" s="106"/>
      <c r="J142" s="106"/>
    </row>
    <row r="143" spans="2:10" x14ac:dyDescent="0.3">
      <c r="B143" s="106"/>
      <c r="C143" s="106"/>
      <c r="D143" s="106"/>
      <c r="E143" s="106"/>
      <c r="F143" s="106"/>
      <c r="G143" s="106"/>
      <c r="H143" s="106"/>
      <c r="I143" s="106"/>
      <c r="J143" s="106"/>
    </row>
    <row r="144" spans="2:10" x14ac:dyDescent="0.3">
      <c r="B144" s="106"/>
      <c r="C144" s="106"/>
      <c r="D144" s="106"/>
      <c r="E144" s="106"/>
      <c r="F144" s="106"/>
      <c r="G144" s="106"/>
      <c r="H144" s="106"/>
      <c r="I144" s="106"/>
      <c r="J144" s="106"/>
    </row>
    <row r="145" spans="2:10" x14ac:dyDescent="0.3">
      <c r="B145" s="106"/>
      <c r="C145" s="106"/>
      <c r="D145" s="106"/>
      <c r="E145" s="106"/>
      <c r="F145" s="106"/>
      <c r="G145" s="106"/>
      <c r="H145" s="106"/>
      <c r="I145" s="106"/>
      <c r="J145" s="106"/>
    </row>
    <row r="146" spans="2:10" x14ac:dyDescent="0.3">
      <c r="B146" s="106"/>
      <c r="C146" s="106"/>
      <c r="D146" s="106"/>
      <c r="E146" s="106"/>
      <c r="F146" s="106"/>
      <c r="G146" s="106"/>
      <c r="H146" s="106"/>
      <c r="I146" s="106"/>
      <c r="J146" s="106"/>
    </row>
    <row r="147" spans="2:10" x14ac:dyDescent="0.3">
      <c r="B147" s="106"/>
      <c r="C147" s="106"/>
      <c r="D147" s="106"/>
      <c r="E147" s="106"/>
      <c r="F147" s="106"/>
      <c r="G147" s="106"/>
      <c r="H147" s="106"/>
      <c r="I147" s="106"/>
      <c r="J147" s="106"/>
    </row>
    <row r="148" spans="2:10" x14ac:dyDescent="0.3">
      <c r="B148" s="106"/>
      <c r="C148" s="106"/>
      <c r="D148" s="106"/>
      <c r="E148" s="106"/>
      <c r="F148" s="106"/>
      <c r="G148" s="106"/>
      <c r="H148" s="106"/>
      <c r="I148" s="106"/>
      <c r="J148" s="106"/>
    </row>
    <row r="149" spans="2:10" x14ac:dyDescent="0.3">
      <c r="B149" s="106"/>
      <c r="C149" s="106"/>
      <c r="D149" s="106"/>
      <c r="E149" s="106"/>
      <c r="F149" s="106"/>
      <c r="G149" s="106"/>
      <c r="H149" s="106"/>
      <c r="I149" s="106"/>
      <c r="J149" s="106"/>
    </row>
    <row r="150" spans="2:10" x14ac:dyDescent="0.3">
      <c r="B150" s="106"/>
      <c r="C150" s="106"/>
      <c r="D150" s="106"/>
      <c r="E150" s="106"/>
      <c r="F150" s="106"/>
      <c r="G150" s="106"/>
      <c r="H150" s="106"/>
      <c r="I150" s="106"/>
      <c r="J150" s="106"/>
    </row>
    <row r="151" spans="2:10" x14ac:dyDescent="0.3">
      <c r="B151" s="106"/>
      <c r="C151" s="106"/>
      <c r="D151" s="106"/>
      <c r="E151" s="106"/>
      <c r="F151" s="106"/>
      <c r="G151" s="106"/>
      <c r="H151" s="106"/>
      <c r="I151" s="106"/>
      <c r="J151" s="106"/>
    </row>
    <row r="152" spans="2:10" x14ac:dyDescent="0.3">
      <c r="B152" s="106"/>
      <c r="C152" s="106"/>
      <c r="D152" s="106"/>
      <c r="E152" s="106"/>
      <c r="F152" s="106"/>
      <c r="G152" s="106"/>
      <c r="H152" s="106"/>
      <c r="I152" s="106"/>
      <c r="J152" s="106"/>
    </row>
    <row r="153" spans="2:10" x14ac:dyDescent="0.3">
      <c r="B153" s="106"/>
      <c r="C153" s="106"/>
      <c r="D153" s="106"/>
      <c r="E153" s="106"/>
      <c r="F153" s="106"/>
      <c r="G153" s="106"/>
      <c r="H153" s="106"/>
      <c r="I153" s="106"/>
      <c r="J153" s="106"/>
    </row>
    <row r="154" spans="2:10" x14ac:dyDescent="0.3">
      <c r="B154" s="106"/>
      <c r="C154" s="106"/>
      <c r="D154" s="106"/>
      <c r="E154" s="106"/>
      <c r="F154" s="106"/>
      <c r="G154" s="106"/>
      <c r="H154" s="106"/>
      <c r="I154" s="106"/>
      <c r="J154" s="106"/>
    </row>
    <row r="155" spans="2:10" x14ac:dyDescent="0.3">
      <c r="B155" s="106"/>
      <c r="C155" s="106"/>
      <c r="D155" s="106"/>
      <c r="E155" s="106"/>
      <c r="F155" s="106"/>
      <c r="G155" s="106"/>
      <c r="H155" s="106"/>
      <c r="I155" s="106"/>
      <c r="J155" s="106"/>
    </row>
    <row r="156" spans="2:10" x14ac:dyDescent="0.3">
      <c r="B156" s="106"/>
      <c r="C156" s="106"/>
      <c r="D156" s="106"/>
      <c r="E156" s="106"/>
      <c r="F156" s="106"/>
      <c r="G156" s="106"/>
      <c r="H156" s="106"/>
      <c r="I156" s="106"/>
      <c r="J156" s="106"/>
    </row>
    <row r="157" spans="2:10" x14ac:dyDescent="0.3">
      <c r="B157" s="106"/>
      <c r="C157" s="106"/>
      <c r="D157" s="106"/>
      <c r="E157" s="106"/>
      <c r="F157" s="106"/>
      <c r="G157" s="106"/>
      <c r="H157" s="106"/>
      <c r="I157" s="106"/>
      <c r="J157" s="106"/>
    </row>
    <row r="158" spans="2:10" x14ac:dyDescent="0.3">
      <c r="B158" s="106"/>
      <c r="C158" s="106"/>
      <c r="D158" s="106"/>
      <c r="E158" s="106"/>
      <c r="F158" s="106"/>
      <c r="G158" s="106"/>
      <c r="H158" s="106"/>
      <c r="I158" s="106"/>
      <c r="J158" s="106"/>
    </row>
    <row r="159" spans="2:10" x14ac:dyDescent="0.3">
      <c r="B159" s="106"/>
      <c r="C159" s="106"/>
      <c r="D159" s="106"/>
      <c r="E159" s="106"/>
      <c r="F159" s="106"/>
      <c r="G159" s="106"/>
      <c r="H159" s="106"/>
      <c r="I159" s="106"/>
      <c r="J159" s="106"/>
    </row>
    <row r="160" spans="2:10" x14ac:dyDescent="0.3">
      <c r="B160" s="106"/>
      <c r="C160" s="106"/>
      <c r="D160" s="106"/>
      <c r="E160" s="106"/>
      <c r="F160" s="106"/>
      <c r="G160" s="106"/>
      <c r="H160" s="106"/>
      <c r="I160" s="106"/>
      <c r="J160" s="106"/>
    </row>
    <row r="161" spans="2:10" x14ac:dyDescent="0.3">
      <c r="B161" s="106"/>
      <c r="C161" s="106"/>
      <c r="D161" s="106"/>
      <c r="E161" s="106"/>
      <c r="F161" s="106"/>
      <c r="G161" s="106"/>
      <c r="H161" s="106"/>
      <c r="I161" s="106"/>
      <c r="J161" s="106"/>
    </row>
    <row r="162" spans="2:10" x14ac:dyDescent="0.3">
      <c r="B162" s="106"/>
      <c r="C162" s="106"/>
      <c r="D162" s="106"/>
      <c r="E162" s="106"/>
      <c r="F162" s="106"/>
      <c r="G162" s="106"/>
      <c r="H162" s="106"/>
      <c r="I162" s="106"/>
      <c r="J162" s="106"/>
    </row>
    <row r="163" spans="2:10" x14ac:dyDescent="0.3">
      <c r="B163" s="106"/>
      <c r="C163" s="106"/>
      <c r="D163" s="106"/>
      <c r="E163" s="106"/>
      <c r="F163" s="106"/>
      <c r="G163" s="106"/>
      <c r="H163" s="106"/>
      <c r="I163" s="106"/>
      <c r="J163" s="106"/>
    </row>
    <row r="164" spans="2:10" x14ac:dyDescent="0.3">
      <c r="B164" s="106"/>
      <c r="C164" s="106"/>
      <c r="D164" s="106"/>
      <c r="E164" s="106"/>
      <c r="F164" s="106"/>
      <c r="G164" s="106"/>
      <c r="H164" s="106"/>
      <c r="I164" s="106"/>
      <c r="J164" s="106"/>
    </row>
    <row r="165" spans="2:10" x14ac:dyDescent="0.3">
      <c r="B165" s="106"/>
      <c r="C165" s="106"/>
      <c r="D165" s="106"/>
      <c r="E165" s="106"/>
      <c r="F165" s="106"/>
      <c r="G165" s="106"/>
      <c r="H165" s="106"/>
      <c r="I165" s="106"/>
      <c r="J165" s="106"/>
    </row>
    <row r="166" spans="2:10" x14ac:dyDescent="0.3">
      <c r="B166" s="106"/>
      <c r="C166" s="106"/>
      <c r="D166" s="106"/>
      <c r="E166" s="106"/>
      <c r="F166" s="106"/>
      <c r="G166" s="106"/>
      <c r="H166" s="106"/>
      <c r="I166" s="106"/>
      <c r="J166" s="106"/>
    </row>
    <row r="167" spans="2:10" x14ac:dyDescent="0.3">
      <c r="B167" s="106"/>
      <c r="C167" s="106"/>
      <c r="D167" s="106"/>
      <c r="E167" s="106"/>
      <c r="F167" s="106"/>
      <c r="G167" s="106"/>
      <c r="H167" s="106"/>
      <c r="I167" s="106"/>
      <c r="J167" s="106"/>
    </row>
    <row r="168" spans="2:10" x14ac:dyDescent="0.3">
      <c r="B168" s="106"/>
      <c r="C168" s="106"/>
      <c r="D168" s="106"/>
      <c r="E168" s="106"/>
      <c r="F168" s="106"/>
      <c r="G168" s="106"/>
      <c r="H168" s="106"/>
      <c r="I168" s="106"/>
      <c r="J168" s="106"/>
    </row>
    <row r="169" spans="2:10" x14ac:dyDescent="0.3">
      <c r="B169" s="106"/>
      <c r="C169" s="106"/>
      <c r="D169" s="106"/>
      <c r="E169" s="106"/>
      <c r="F169" s="106"/>
      <c r="G169" s="106"/>
      <c r="H169" s="106"/>
      <c r="I169" s="106"/>
      <c r="J169" s="106"/>
    </row>
    <row r="170" spans="2:10" x14ac:dyDescent="0.3">
      <c r="B170" s="106"/>
      <c r="C170" s="106"/>
      <c r="D170" s="106"/>
      <c r="E170" s="106"/>
      <c r="F170" s="106"/>
      <c r="G170" s="106"/>
      <c r="H170" s="106"/>
      <c r="I170" s="106"/>
      <c r="J170" s="106"/>
    </row>
    <row r="171" spans="2:10" x14ac:dyDescent="0.3">
      <c r="B171" s="106"/>
      <c r="C171" s="106"/>
      <c r="D171" s="106"/>
      <c r="E171" s="106"/>
      <c r="F171" s="106"/>
      <c r="G171" s="106"/>
      <c r="H171" s="106"/>
      <c r="I171" s="106"/>
      <c r="J171" s="106"/>
    </row>
    <row r="172" spans="2:10" x14ac:dyDescent="0.3">
      <c r="B172" s="106"/>
      <c r="C172" s="106"/>
      <c r="D172" s="106"/>
      <c r="E172" s="106"/>
      <c r="F172" s="106"/>
      <c r="G172" s="106"/>
      <c r="H172" s="106"/>
      <c r="I172" s="106"/>
      <c r="J172" s="106"/>
    </row>
    <row r="173" spans="2:10" x14ac:dyDescent="0.3">
      <c r="B173" s="106"/>
      <c r="C173" s="106"/>
      <c r="D173" s="106"/>
      <c r="E173" s="106"/>
      <c r="F173" s="106"/>
      <c r="G173" s="106"/>
      <c r="H173" s="106"/>
      <c r="I173" s="106"/>
      <c r="J173" s="106"/>
    </row>
    <row r="174" spans="2:10" x14ac:dyDescent="0.3">
      <c r="B174" s="106"/>
      <c r="C174" s="106"/>
      <c r="D174" s="106"/>
      <c r="E174" s="106"/>
      <c r="F174" s="106"/>
      <c r="G174" s="106"/>
      <c r="H174" s="106"/>
      <c r="I174" s="106"/>
      <c r="J174" s="106"/>
    </row>
    <row r="175" spans="2:10" x14ac:dyDescent="0.3">
      <c r="B175" s="106"/>
      <c r="C175" s="106"/>
      <c r="D175" s="106"/>
      <c r="E175" s="106"/>
      <c r="F175" s="106"/>
      <c r="G175" s="106"/>
      <c r="H175" s="106"/>
      <c r="I175" s="106"/>
      <c r="J175" s="106"/>
    </row>
    <row r="176" spans="2:10" x14ac:dyDescent="0.3">
      <c r="B176" s="106"/>
      <c r="C176" s="106"/>
      <c r="D176" s="106"/>
      <c r="E176" s="106"/>
      <c r="F176" s="106"/>
      <c r="G176" s="106"/>
      <c r="H176" s="106"/>
      <c r="I176" s="106"/>
      <c r="J176" s="106"/>
    </row>
    <row r="177" spans="2:10" x14ac:dyDescent="0.3">
      <c r="B177" s="106"/>
      <c r="C177" s="106"/>
      <c r="D177" s="106"/>
      <c r="E177" s="106"/>
      <c r="F177" s="106"/>
      <c r="G177" s="106"/>
      <c r="H177" s="106"/>
      <c r="I177" s="106"/>
      <c r="J177" s="106"/>
    </row>
    <row r="178" spans="2:10" x14ac:dyDescent="0.3">
      <c r="B178" s="106"/>
      <c r="C178" s="106"/>
      <c r="D178" s="106"/>
      <c r="E178" s="106"/>
      <c r="F178" s="106"/>
      <c r="G178" s="106"/>
      <c r="H178" s="106"/>
      <c r="I178" s="106"/>
      <c r="J178" s="106"/>
    </row>
    <row r="179" spans="2:10" x14ac:dyDescent="0.3">
      <c r="B179" s="106"/>
      <c r="C179" s="106"/>
      <c r="D179" s="106"/>
      <c r="E179" s="106"/>
      <c r="F179" s="106"/>
      <c r="G179" s="106"/>
      <c r="H179" s="106"/>
      <c r="I179" s="106"/>
      <c r="J179" s="106"/>
    </row>
    <row r="180" spans="2:10" x14ac:dyDescent="0.3">
      <c r="B180" s="106"/>
      <c r="C180" s="106"/>
      <c r="D180" s="106"/>
      <c r="E180" s="106"/>
      <c r="F180" s="106"/>
      <c r="G180" s="106"/>
      <c r="H180" s="106"/>
      <c r="I180" s="106"/>
      <c r="J180" s="106"/>
    </row>
    <row r="181" spans="2:10" x14ac:dyDescent="0.3">
      <c r="B181" s="106"/>
      <c r="C181" s="106"/>
      <c r="D181" s="106"/>
      <c r="E181" s="106"/>
      <c r="F181" s="106"/>
      <c r="G181" s="106"/>
      <c r="H181" s="106"/>
      <c r="I181" s="106"/>
      <c r="J181" s="106"/>
    </row>
    <row r="182" spans="2:10" x14ac:dyDescent="0.3">
      <c r="B182" s="106"/>
      <c r="C182" s="106"/>
      <c r="D182" s="106"/>
      <c r="E182" s="106"/>
      <c r="F182" s="106"/>
      <c r="G182" s="106"/>
      <c r="H182" s="106"/>
      <c r="I182" s="106"/>
      <c r="J182" s="106"/>
    </row>
    <row r="183" spans="2:10" x14ac:dyDescent="0.3">
      <c r="B183" s="106"/>
      <c r="C183" s="106"/>
      <c r="D183" s="106"/>
      <c r="E183" s="106"/>
      <c r="F183" s="106"/>
      <c r="G183" s="106"/>
      <c r="H183" s="106"/>
      <c r="I183" s="106"/>
      <c r="J183" s="106"/>
    </row>
    <row r="184" spans="2:10" x14ac:dyDescent="0.3">
      <c r="B184" s="106"/>
      <c r="C184" s="106"/>
      <c r="D184" s="106"/>
      <c r="E184" s="106"/>
      <c r="F184" s="106"/>
      <c r="G184" s="106"/>
      <c r="H184" s="106"/>
      <c r="I184" s="106"/>
      <c r="J184" s="106"/>
    </row>
    <row r="185" spans="2:10" x14ac:dyDescent="0.3">
      <c r="B185" s="106"/>
      <c r="C185" s="106"/>
      <c r="D185" s="106"/>
      <c r="E185" s="106"/>
      <c r="F185" s="106"/>
      <c r="G185" s="106"/>
      <c r="H185" s="106"/>
      <c r="I185" s="106"/>
      <c r="J185" s="106"/>
    </row>
    <row r="186" spans="2:10" x14ac:dyDescent="0.3">
      <c r="B186" s="106"/>
      <c r="C186" s="106"/>
      <c r="D186" s="106"/>
      <c r="E186" s="106"/>
      <c r="F186" s="106"/>
      <c r="G186" s="106"/>
      <c r="H186" s="106"/>
      <c r="I186" s="106"/>
      <c r="J186" s="106"/>
    </row>
    <row r="187" spans="2:10" x14ac:dyDescent="0.3">
      <c r="B187" s="106"/>
      <c r="C187" s="106"/>
      <c r="D187" s="106"/>
      <c r="E187" s="106"/>
      <c r="F187" s="106"/>
      <c r="G187" s="106"/>
      <c r="H187" s="106"/>
      <c r="I187" s="106"/>
      <c r="J187" s="106"/>
    </row>
    <row r="188" spans="2:10" x14ac:dyDescent="0.3">
      <c r="B188" s="106"/>
      <c r="C188" s="106"/>
      <c r="D188" s="106"/>
      <c r="E188" s="106"/>
      <c r="F188" s="106"/>
      <c r="G188" s="106"/>
      <c r="H188" s="106"/>
      <c r="I188" s="106"/>
      <c r="J188" s="106"/>
    </row>
    <row r="189" spans="2:10" x14ac:dyDescent="0.3">
      <c r="B189" s="106"/>
      <c r="C189" s="106"/>
      <c r="D189" s="106"/>
      <c r="E189" s="106"/>
      <c r="F189" s="106"/>
      <c r="G189" s="106"/>
      <c r="H189" s="106"/>
      <c r="I189" s="106"/>
      <c r="J189" s="106"/>
    </row>
    <row r="190" spans="2:10" x14ac:dyDescent="0.3">
      <c r="B190" s="106"/>
      <c r="C190" s="106"/>
      <c r="D190" s="106"/>
      <c r="E190" s="106"/>
      <c r="F190" s="106"/>
      <c r="G190" s="106"/>
      <c r="H190" s="106"/>
      <c r="I190" s="106"/>
      <c r="J190" s="106"/>
    </row>
    <row r="191" spans="2:10" x14ac:dyDescent="0.3">
      <c r="B191" s="106"/>
      <c r="C191" s="106"/>
      <c r="D191" s="106"/>
      <c r="E191" s="106"/>
      <c r="F191" s="106"/>
      <c r="G191" s="106"/>
      <c r="H191" s="106"/>
      <c r="I191" s="106"/>
      <c r="J191" s="106"/>
    </row>
    <row r="192" spans="2:10" x14ac:dyDescent="0.3">
      <c r="B192" s="106"/>
      <c r="C192" s="106"/>
      <c r="D192" s="106"/>
      <c r="E192" s="106"/>
      <c r="F192" s="106"/>
      <c r="G192" s="106"/>
      <c r="H192" s="106"/>
      <c r="I192" s="106"/>
      <c r="J192" s="106"/>
    </row>
    <row r="193" spans="2:10" x14ac:dyDescent="0.3">
      <c r="B193" s="106"/>
      <c r="C193" s="106"/>
      <c r="D193" s="106"/>
      <c r="E193" s="106"/>
      <c r="F193" s="106"/>
      <c r="G193" s="106"/>
      <c r="H193" s="106"/>
      <c r="I193" s="106"/>
      <c r="J193" s="106"/>
    </row>
    <row r="194" spans="2:10" x14ac:dyDescent="0.3">
      <c r="B194" s="106"/>
      <c r="C194" s="106"/>
      <c r="D194" s="106"/>
      <c r="E194" s="106"/>
      <c r="F194" s="106"/>
      <c r="G194" s="106"/>
      <c r="H194" s="106"/>
      <c r="I194" s="106"/>
      <c r="J194" s="106"/>
    </row>
    <row r="195" spans="2:10" x14ac:dyDescent="0.3">
      <c r="B195" s="106"/>
      <c r="C195" s="106"/>
      <c r="D195" s="106"/>
      <c r="E195" s="106"/>
      <c r="F195" s="106"/>
      <c r="G195" s="106"/>
      <c r="H195" s="106"/>
      <c r="I195" s="106"/>
      <c r="J195" s="106"/>
    </row>
    <row r="196" spans="2:10" x14ac:dyDescent="0.3">
      <c r="B196" s="106"/>
      <c r="C196" s="106"/>
      <c r="D196" s="106"/>
      <c r="E196" s="106"/>
      <c r="F196" s="106"/>
      <c r="G196" s="106"/>
      <c r="H196" s="106"/>
      <c r="I196" s="106"/>
      <c r="J196" s="106"/>
    </row>
    <row r="197" spans="2:10" x14ac:dyDescent="0.3">
      <c r="B197" s="106"/>
      <c r="C197" s="106"/>
      <c r="D197" s="106"/>
      <c r="E197" s="106"/>
      <c r="F197" s="106"/>
      <c r="G197" s="106"/>
      <c r="H197" s="106"/>
      <c r="I197" s="106"/>
      <c r="J197" s="106"/>
    </row>
    <row r="198" spans="2:10" x14ac:dyDescent="0.3">
      <c r="B198" s="106"/>
      <c r="C198" s="106"/>
      <c r="D198" s="106"/>
      <c r="E198" s="106"/>
      <c r="F198" s="106"/>
      <c r="G198" s="106"/>
      <c r="H198" s="106"/>
      <c r="I198" s="106"/>
      <c r="J198" s="106"/>
    </row>
    <row r="199" spans="2:10" x14ac:dyDescent="0.3">
      <c r="B199" s="106"/>
      <c r="C199" s="106"/>
      <c r="D199" s="106"/>
      <c r="E199" s="106"/>
      <c r="F199" s="106"/>
      <c r="G199" s="106"/>
      <c r="H199" s="106"/>
      <c r="I199" s="106"/>
      <c r="J199" s="106"/>
    </row>
    <row r="200" spans="2:10" x14ac:dyDescent="0.3">
      <c r="B200" s="106"/>
      <c r="C200" s="106"/>
      <c r="D200" s="106"/>
      <c r="E200" s="106"/>
      <c r="F200" s="106"/>
      <c r="G200" s="106"/>
      <c r="H200" s="106"/>
      <c r="I200" s="106"/>
      <c r="J200" s="106"/>
    </row>
    <row r="201" spans="2:10" x14ac:dyDescent="0.3">
      <c r="B201" s="106"/>
      <c r="C201" s="106"/>
      <c r="D201" s="106"/>
      <c r="E201" s="106"/>
      <c r="F201" s="106"/>
      <c r="G201" s="106"/>
      <c r="H201" s="106"/>
      <c r="I201" s="106"/>
      <c r="J201" s="106"/>
    </row>
    <row r="202" spans="2:10" x14ac:dyDescent="0.3">
      <c r="B202" s="106"/>
      <c r="C202" s="106"/>
      <c r="D202" s="106"/>
      <c r="E202" s="106"/>
      <c r="F202" s="106"/>
      <c r="G202" s="106"/>
      <c r="H202" s="106"/>
      <c r="I202" s="106"/>
      <c r="J202" s="106"/>
    </row>
    <row r="203" spans="2:10" x14ac:dyDescent="0.3">
      <c r="B203" s="106"/>
      <c r="C203" s="106"/>
      <c r="D203" s="106"/>
      <c r="E203" s="106"/>
      <c r="F203" s="106"/>
      <c r="G203" s="106"/>
      <c r="H203" s="106"/>
      <c r="I203" s="106"/>
      <c r="J203" s="106"/>
    </row>
    <row r="204" spans="2:10" x14ac:dyDescent="0.3">
      <c r="B204" s="106"/>
      <c r="C204" s="106"/>
      <c r="D204" s="106"/>
      <c r="E204" s="106"/>
      <c r="F204" s="106"/>
      <c r="G204" s="106"/>
      <c r="H204" s="106"/>
      <c r="I204" s="106"/>
      <c r="J204" s="106"/>
    </row>
    <row r="205" spans="2:10" x14ac:dyDescent="0.3">
      <c r="B205" s="106"/>
      <c r="C205" s="106"/>
      <c r="D205" s="106"/>
      <c r="E205" s="106"/>
      <c r="F205" s="106"/>
      <c r="G205" s="106"/>
      <c r="H205" s="106"/>
      <c r="I205" s="106"/>
      <c r="J205" s="106"/>
    </row>
    <row r="206" spans="2:10" x14ac:dyDescent="0.3">
      <c r="B206" s="106"/>
      <c r="C206" s="106"/>
      <c r="D206" s="106"/>
      <c r="E206" s="106"/>
      <c r="F206" s="106"/>
      <c r="G206" s="106"/>
      <c r="H206" s="106"/>
      <c r="I206" s="106"/>
      <c r="J206" s="106"/>
    </row>
    <row r="207" spans="2:10" x14ac:dyDescent="0.3">
      <c r="B207" s="106"/>
      <c r="C207" s="106"/>
      <c r="D207" s="106"/>
      <c r="E207" s="106"/>
      <c r="F207" s="106"/>
      <c r="G207" s="106"/>
      <c r="H207" s="106"/>
      <c r="I207" s="106"/>
      <c r="J207" s="106"/>
    </row>
    <row r="208" spans="2:10" x14ac:dyDescent="0.3">
      <c r="B208" s="106"/>
      <c r="C208" s="106"/>
      <c r="D208" s="106"/>
      <c r="E208" s="106"/>
      <c r="F208" s="106"/>
      <c r="G208" s="106"/>
      <c r="H208" s="106"/>
      <c r="I208" s="106"/>
      <c r="J208" s="106"/>
    </row>
    <row r="209" spans="2:10" x14ac:dyDescent="0.3">
      <c r="B209" s="106"/>
      <c r="C209" s="106"/>
      <c r="D209" s="106"/>
      <c r="E209" s="106"/>
      <c r="F209" s="106"/>
      <c r="G209" s="106"/>
      <c r="H209" s="106"/>
      <c r="I209" s="106"/>
      <c r="J209" s="106"/>
    </row>
    <row r="210" spans="2:10" x14ac:dyDescent="0.3">
      <c r="B210" s="106"/>
      <c r="C210" s="106"/>
      <c r="D210" s="106"/>
      <c r="E210" s="106"/>
      <c r="F210" s="106"/>
      <c r="G210" s="106"/>
      <c r="H210" s="106"/>
      <c r="I210" s="106"/>
      <c r="J210" s="106"/>
    </row>
    <row r="211" spans="2:10" x14ac:dyDescent="0.3">
      <c r="B211" s="106"/>
      <c r="C211" s="106"/>
      <c r="D211" s="106"/>
      <c r="E211" s="106"/>
      <c r="F211" s="106"/>
      <c r="G211" s="106"/>
      <c r="H211" s="106"/>
      <c r="I211" s="106"/>
      <c r="J211" s="106"/>
    </row>
    <row r="212" spans="2:10" x14ac:dyDescent="0.3">
      <c r="B212" s="106"/>
      <c r="C212" s="106"/>
      <c r="D212" s="106"/>
      <c r="E212" s="106"/>
      <c r="F212" s="106"/>
      <c r="G212" s="106"/>
      <c r="H212" s="106"/>
      <c r="I212" s="106"/>
      <c r="J212" s="106"/>
    </row>
    <row r="213" spans="2:10" x14ac:dyDescent="0.3">
      <c r="B213" s="106"/>
      <c r="C213" s="106"/>
      <c r="D213" s="106"/>
      <c r="E213" s="106"/>
      <c r="F213" s="106"/>
      <c r="G213" s="106"/>
      <c r="H213" s="106"/>
      <c r="I213" s="106"/>
      <c r="J213" s="106"/>
    </row>
    <row r="214" spans="2:10" x14ac:dyDescent="0.3">
      <c r="B214" s="106"/>
      <c r="C214" s="106"/>
      <c r="D214" s="106"/>
      <c r="E214" s="106"/>
      <c r="F214" s="106"/>
      <c r="G214" s="106"/>
      <c r="H214" s="106"/>
      <c r="I214" s="106"/>
      <c r="J214" s="106"/>
    </row>
    <row r="215" spans="2:10" x14ac:dyDescent="0.3">
      <c r="B215" s="106"/>
      <c r="C215" s="106"/>
      <c r="D215" s="106"/>
      <c r="E215" s="106"/>
      <c r="F215" s="106"/>
      <c r="G215" s="106"/>
      <c r="H215" s="106"/>
      <c r="I215" s="106"/>
      <c r="J215" s="106"/>
    </row>
    <row r="216" spans="2:10" x14ac:dyDescent="0.3">
      <c r="B216" s="106"/>
      <c r="C216" s="106"/>
      <c r="D216" s="106"/>
      <c r="E216" s="106"/>
      <c r="F216" s="106"/>
      <c r="G216" s="106"/>
      <c r="H216" s="106"/>
      <c r="I216" s="106"/>
      <c r="J216" s="106"/>
    </row>
    <row r="217" spans="2:10" x14ac:dyDescent="0.3">
      <c r="B217" s="106"/>
      <c r="C217" s="106"/>
      <c r="D217" s="106"/>
      <c r="E217" s="106"/>
      <c r="F217" s="106"/>
      <c r="G217" s="106"/>
      <c r="H217" s="106"/>
      <c r="I217" s="106"/>
      <c r="J217" s="106"/>
    </row>
    <row r="218" spans="2:10" x14ac:dyDescent="0.3">
      <c r="B218" s="106"/>
      <c r="C218" s="106"/>
      <c r="D218" s="106"/>
      <c r="E218" s="106"/>
      <c r="F218" s="106"/>
      <c r="G218" s="106"/>
      <c r="H218" s="106"/>
      <c r="I218" s="106"/>
      <c r="J218" s="106"/>
    </row>
    <row r="219" spans="2:10" x14ac:dyDescent="0.3">
      <c r="B219" s="106"/>
      <c r="C219" s="106"/>
      <c r="D219" s="106"/>
      <c r="E219" s="106"/>
      <c r="F219" s="106"/>
      <c r="G219" s="106"/>
      <c r="H219" s="106"/>
      <c r="I219" s="106"/>
      <c r="J219" s="106"/>
    </row>
    <row r="220" spans="2:10" x14ac:dyDescent="0.3">
      <c r="B220" s="106"/>
      <c r="C220" s="106"/>
      <c r="D220" s="106"/>
      <c r="E220" s="106"/>
      <c r="F220" s="106"/>
      <c r="G220" s="106"/>
      <c r="H220" s="106"/>
      <c r="I220" s="106"/>
      <c r="J220" s="106"/>
    </row>
    <row r="221" spans="2:10" x14ac:dyDescent="0.3">
      <c r="B221" s="106"/>
      <c r="C221" s="106"/>
      <c r="D221" s="106"/>
      <c r="E221" s="106"/>
      <c r="F221" s="106"/>
      <c r="G221" s="106"/>
      <c r="H221" s="106"/>
      <c r="I221" s="106"/>
      <c r="J221" s="106"/>
    </row>
    <row r="222" spans="2:10" x14ac:dyDescent="0.3">
      <c r="B222" s="106"/>
      <c r="C222" s="106"/>
      <c r="D222" s="106"/>
      <c r="E222" s="106"/>
      <c r="F222" s="106"/>
      <c r="G222" s="106"/>
      <c r="H222" s="106"/>
      <c r="I222" s="106"/>
      <c r="J222" s="106"/>
    </row>
    <row r="223" spans="2:10" x14ac:dyDescent="0.3">
      <c r="B223" s="106"/>
      <c r="C223" s="106"/>
      <c r="D223" s="106"/>
      <c r="E223" s="106"/>
      <c r="F223" s="106"/>
      <c r="G223" s="106"/>
      <c r="H223" s="106"/>
      <c r="I223" s="106"/>
      <c r="J223" s="106"/>
    </row>
    <row r="224" spans="2:10" x14ac:dyDescent="0.3">
      <c r="B224" s="106"/>
      <c r="C224" s="106"/>
      <c r="D224" s="106"/>
      <c r="E224" s="106"/>
      <c r="F224" s="106"/>
      <c r="G224" s="106"/>
      <c r="H224" s="106"/>
      <c r="I224" s="106"/>
      <c r="J224" s="106"/>
    </row>
    <row r="225" spans="2:10" x14ac:dyDescent="0.3">
      <c r="B225" s="106"/>
      <c r="C225" s="106"/>
      <c r="D225" s="106"/>
      <c r="E225" s="106"/>
      <c r="F225" s="106"/>
      <c r="G225" s="106"/>
      <c r="H225" s="106"/>
      <c r="I225" s="106"/>
      <c r="J225" s="106"/>
    </row>
    <row r="226" spans="2:10" x14ac:dyDescent="0.3">
      <c r="B226" s="106"/>
      <c r="C226" s="106"/>
      <c r="D226" s="106"/>
      <c r="E226" s="106"/>
      <c r="F226" s="106"/>
      <c r="G226" s="106"/>
      <c r="H226" s="106"/>
      <c r="I226" s="106"/>
      <c r="J226" s="106"/>
    </row>
    <row r="227" spans="2:10" x14ac:dyDescent="0.3">
      <c r="B227" s="106"/>
      <c r="C227" s="106"/>
      <c r="D227" s="106"/>
      <c r="E227" s="106"/>
      <c r="F227" s="106"/>
      <c r="G227" s="106"/>
      <c r="H227" s="106"/>
      <c r="I227" s="106"/>
      <c r="J227" s="106"/>
    </row>
    <row r="228" spans="2:10" x14ac:dyDescent="0.3">
      <c r="B228" s="106"/>
      <c r="C228" s="106"/>
      <c r="D228" s="106"/>
      <c r="E228" s="106"/>
      <c r="F228" s="106"/>
      <c r="G228" s="106"/>
      <c r="H228" s="106"/>
      <c r="I228" s="106"/>
      <c r="J228" s="106"/>
    </row>
    <row r="229" spans="2:10" x14ac:dyDescent="0.3">
      <c r="B229" s="106"/>
      <c r="C229" s="106"/>
      <c r="D229" s="106"/>
      <c r="E229" s="106"/>
      <c r="F229" s="106"/>
      <c r="G229" s="106"/>
      <c r="H229" s="106"/>
      <c r="I229" s="106"/>
      <c r="J229" s="106"/>
    </row>
    <row r="230" spans="2:10" x14ac:dyDescent="0.3">
      <c r="B230" s="106"/>
      <c r="C230" s="106"/>
      <c r="D230" s="106"/>
      <c r="E230" s="106"/>
      <c r="F230" s="106"/>
      <c r="G230" s="106"/>
      <c r="H230" s="106"/>
      <c r="I230" s="106"/>
      <c r="J230" s="106"/>
    </row>
    <row r="231" spans="2:10" x14ac:dyDescent="0.3">
      <c r="B231" s="106"/>
      <c r="C231" s="106"/>
      <c r="D231" s="106"/>
      <c r="E231" s="106"/>
      <c r="F231" s="106"/>
      <c r="G231" s="106"/>
      <c r="H231" s="106"/>
      <c r="I231" s="106"/>
      <c r="J231" s="106"/>
    </row>
    <row r="232" spans="2:10" x14ac:dyDescent="0.3">
      <c r="B232" s="106"/>
      <c r="C232" s="106"/>
      <c r="D232" s="106"/>
      <c r="E232" s="106"/>
      <c r="F232" s="106"/>
      <c r="G232" s="106"/>
      <c r="H232" s="106"/>
      <c r="I232" s="106"/>
      <c r="J232" s="106"/>
    </row>
    <row r="233" spans="2:10" x14ac:dyDescent="0.3">
      <c r="B233" s="106"/>
      <c r="C233" s="106"/>
      <c r="D233" s="106"/>
      <c r="E233" s="106"/>
      <c r="F233" s="106"/>
      <c r="G233" s="106"/>
      <c r="H233" s="106"/>
      <c r="I233" s="106"/>
      <c r="J233" s="106"/>
    </row>
    <row r="234" spans="2:10" x14ac:dyDescent="0.3">
      <c r="B234" s="106"/>
      <c r="C234" s="106"/>
      <c r="D234" s="106"/>
      <c r="E234" s="106"/>
      <c r="F234" s="106"/>
      <c r="G234" s="106"/>
      <c r="H234" s="106"/>
      <c r="I234" s="106"/>
      <c r="J234" s="106"/>
    </row>
    <row r="235" spans="2:10" x14ac:dyDescent="0.3">
      <c r="B235" s="106"/>
      <c r="C235" s="106"/>
      <c r="D235" s="106"/>
      <c r="E235" s="106"/>
      <c r="F235" s="106"/>
      <c r="G235" s="106"/>
      <c r="H235" s="106"/>
      <c r="I235" s="106"/>
      <c r="J235" s="106"/>
    </row>
    <row r="236" spans="2:10" x14ac:dyDescent="0.3">
      <c r="B236" s="106"/>
      <c r="C236" s="106"/>
      <c r="D236" s="106"/>
      <c r="E236" s="106"/>
      <c r="F236" s="106"/>
      <c r="G236" s="106"/>
      <c r="H236" s="106"/>
      <c r="I236" s="106"/>
      <c r="J236" s="106"/>
    </row>
    <row r="237" spans="2:10" x14ac:dyDescent="0.3">
      <c r="B237" s="106"/>
      <c r="C237" s="106"/>
      <c r="D237" s="106"/>
      <c r="E237" s="106"/>
      <c r="F237" s="106"/>
      <c r="G237" s="106"/>
      <c r="H237" s="106"/>
      <c r="I237" s="106"/>
      <c r="J237" s="106"/>
    </row>
    <row r="238" spans="2:10" x14ac:dyDescent="0.3">
      <c r="B238" s="106"/>
      <c r="C238" s="106"/>
      <c r="D238" s="106"/>
      <c r="E238" s="106"/>
      <c r="F238" s="106"/>
      <c r="G238" s="106"/>
      <c r="H238" s="106"/>
      <c r="I238" s="106"/>
      <c r="J238" s="106"/>
    </row>
    <row r="239" spans="2:10" x14ac:dyDescent="0.3">
      <c r="B239" s="106"/>
      <c r="C239" s="106"/>
      <c r="D239" s="106"/>
      <c r="E239" s="106"/>
      <c r="F239" s="106"/>
      <c r="G239" s="106"/>
      <c r="H239" s="106"/>
      <c r="I239" s="106"/>
      <c r="J239" s="106"/>
    </row>
    <row r="240" spans="2:10" x14ac:dyDescent="0.3">
      <c r="B240" s="106"/>
      <c r="C240" s="106"/>
      <c r="D240" s="106"/>
      <c r="E240" s="106"/>
      <c r="F240" s="106"/>
      <c r="G240" s="106"/>
      <c r="H240" s="106"/>
      <c r="I240" s="106"/>
      <c r="J240" s="106"/>
    </row>
    <row r="241" spans="2:10" x14ac:dyDescent="0.3">
      <c r="B241" s="106"/>
      <c r="C241" s="106"/>
      <c r="D241" s="106"/>
      <c r="E241" s="106"/>
      <c r="F241" s="106"/>
      <c r="G241" s="106"/>
      <c r="H241" s="106"/>
      <c r="I241" s="106"/>
      <c r="J241" s="106"/>
    </row>
    <row r="242" spans="2:10" x14ac:dyDescent="0.3">
      <c r="B242" s="106"/>
      <c r="C242" s="106"/>
      <c r="D242" s="106"/>
      <c r="E242" s="106"/>
      <c r="F242" s="106"/>
      <c r="G242" s="106"/>
      <c r="H242" s="106"/>
      <c r="I242" s="106"/>
      <c r="J242" s="106"/>
    </row>
    <row r="243" spans="2:10" x14ac:dyDescent="0.3">
      <c r="B243" s="106"/>
      <c r="C243" s="106"/>
      <c r="D243" s="106"/>
      <c r="E243" s="106"/>
      <c r="F243" s="106"/>
      <c r="G243" s="106"/>
      <c r="H243" s="106"/>
      <c r="I243" s="106"/>
      <c r="J243" s="106"/>
    </row>
    <row r="244" spans="2:10" x14ac:dyDescent="0.3">
      <c r="B244" s="106"/>
      <c r="C244" s="106"/>
      <c r="D244" s="106"/>
      <c r="E244" s="106"/>
      <c r="F244" s="106"/>
      <c r="G244" s="106"/>
      <c r="H244" s="106"/>
      <c r="I244" s="106"/>
      <c r="J244" s="106"/>
    </row>
    <row r="245" spans="2:10" x14ac:dyDescent="0.3">
      <c r="B245" s="106"/>
      <c r="C245" s="106"/>
      <c r="D245" s="106"/>
      <c r="E245" s="106"/>
      <c r="F245" s="106"/>
      <c r="G245" s="106"/>
      <c r="H245" s="106"/>
      <c r="I245" s="106"/>
      <c r="J245" s="106"/>
    </row>
    <row r="246" spans="2:10" x14ac:dyDescent="0.3">
      <c r="B246" s="106"/>
      <c r="C246" s="106"/>
      <c r="D246" s="106"/>
      <c r="E246" s="106"/>
      <c r="F246" s="106"/>
      <c r="G246" s="106"/>
      <c r="H246" s="106"/>
      <c r="I246" s="106"/>
      <c r="J246" s="106"/>
    </row>
    <row r="247" spans="2:10" x14ac:dyDescent="0.3">
      <c r="B247" s="106"/>
      <c r="C247" s="106"/>
      <c r="D247" s="106"/>
      <c r="E247" s="106"/>
      <c r="F247" s="106"/>
      <c r="G247" s="106"/>
      <c r="H247" s="106"/>
      <c r="I247" s="106"/>
      <c r="J247" s="106"/>
    </row>
    <row r="248" spans="2:10" x14ac:dyDescent="0.3">
      <c r="B248" s="106"/>
      <c r="C248" s="106"/>
      <c r="D248" s="106"/>
      <c r="E248" s="106"/>
      <c r="F248" s="106"/>
      <c r="G248" s="106"/>
      <c r="H248" s="106"/>
      <c r="I248" s="106"/>
      <c r="J248" s="106"/>
    </row>
    <row r="249" spans="2:10" x14ac:dyDescent="0.3">
      <c r="B249" s="106"/>
      <c r="C249" s="106"/>
      <c r="D249" s="106"/>
      <c r="E249" s="106"/>
      <c r="F249" s="106"/>
      <c r="G249" s="106"/>
      <c r="H249" s="106"/>
      <c r="I249" s="106"/>
      <c r="J249" s="106"/>
    </row>
    <row r="250" spans="2:10" x14ac:dyDescent="0.3">
      <c r="B250" s="106"/>
      <c r="C250" s="106"/>
      <c r="D250" s="106"/>
      <c r="E250" s="106"/>
      <c r="F250" s="106"/>
      <c r="G250" s="106"/>
      <c r="H250" s="106"/>
      <c r="I250" s="106"/>
      <c r="J250" s="106"/>
    </row>
    <row r="251" spans="2:10" x14ac:dyDescent="0.3">
      <c r="B251" s="106"/>
      <c r="C251" s="106"/>
      <c r="D251" s="106"/>
      <c r="E251" s="106"/>
      <c r="F251" s="106"/>
      <c r="G251" s="106"/>
      <c r="H251" s="106"/>
      <c r="I251" s="106"/>
      <c r="J251" s="106"/>
    </row>
    <row r="252" spans="2:10" x14ac:dyDescent="0.3">
      <c r="B252" s="106"/>
      <c r="C252" s="106"/>
      <c r="D252" s="106"/>
      <c r="E252" s="106"/>
      <c r="F252" s="106"/>
      <c r="G252" s="106"/>
      <c r="H252" s="106"/>
      <c r="I252" s="106"/>
      <c r="J252" s="106"/>
    </row>
    <row r="253" spans="2:10" x14ac:dyDescent="0.3">
      <c r="B253" s="106"/>
      <c r="C253" s="106"/>
      <c r="D253" s="106"/>
      <c r="E253" s="106"/>
      <c r="F253" s="106"/>
      <c r="G253" s="106"/>
      <c r="H253" s="106"/>
      <c r="I253" s="106"/>
      <c r="J253" s="106"/>
    </row>
    <row r="254" spans="2:10" x14ac:dyDescent="0.3">
      <c r="B254" s="106"/>
      <c r="C254" s="106"/>
      <c r="D254" s="106"/>
      <c r="E254" s="106"/>
      <c r="F254" s="106"/>
      <c r="G254" s="106"/>
      <c r="H254" s="106"/>
      <c r="I254" s="106"/>
      <c r="J254" s="106"/>
    </row>
    <row r="255" spans="2:10" x14ac:dyDescent="0.3">
      <c r="B255" s="106"/>
      <c r="C255" s="106"/>
      <c r="D255" s="106"/>
      <c r="E255" s="106"/>
      <c r="F255" s="106"/>
      <c r="G255" s="106"/>
      <c r="H255" s="106"/>
      <c r="I255" s="106"/>
      <c r="J255" s="106"/>
    </row>
    <row r="256" spans="2:10" x14ac:dyDescent="0.3">
      <c r="B256" s="106"/>
      <c r="C256" s="106"/>
      <c r="D256" s="106"/>
      <c r="E256" s="106"/>
      <c r="F256" s="106"/>
      <c r="G256" s="106"/>
      <c r="H256" s="106"/>
      <c r="I256" s="106"/>
      <c r="J256" s="106"/>
    </row>
    <row r="257" spans="2:10" x14ac:dyDescent="0.3">
      <c r="B257" s="106"/>
      <c r="C257" s="106"/>
      <c r="D257" s="106"/>
      <c r="E257" s="106"/>
      <c r="F257" s="106"/>
      <c r="G257" s="106"/>
      <c r="H257" s="106"/>
      <c r="I257" s="106"/>
      <c r="J257" s="106"/>
    </row>
    <row r="258" spans="2:10" x14ac:dyDescent="0.3">
      <c r="B258" s="106"/>
      <c r="C258" s="106"/>
      <c r="D258" s="106"/>
      <c r="E258" s="106"/>
      <c r="F258" s="106"/>
      <c r="G258" s="106"/>
      <c r="H258" s="106"/>
      <c r="I258" s="106"/>
      <c r="J258" s="106"/>
    </row>
    <row r="259" spans="2:10" x14ac:dyDescent="0.3">
      <c r="B259" s="106"/>
      <c r="C259" s="106"/>
      <c r="D259" s="106"/>
      <c r="E259" s="106"/>
      <c r="F259" s="106"/>
      <c r="G259" s="106"/>
      <c r="H259" s="106"/>
      <c r="I259" s="106"/>
      <c r="J259" s="106"/>
    </row>
    <row r="260" spans="2:10" x14ac:dyDescent="0.3">
      <c r="B260" s="106"/>
      <c r="C260" s="106"/>
      <c r="D260" s="106"/>
      <c r="E260" s="106"/>
      <c r="F260" s="106"/>
      <c r="G260" s="106"/>
      <c r="H260" s="106"/>
      <c r="I260" s="106"/>
      <c r="J260" s="106"/>
    </row>
    <row r="261" spans="2:10" x14ac:dyDescent="0.3">
      <c r="B261" s="106"/>
      <c r="C261" s="106"/>
      <c r="D261" s="106"/>
      <c r="E261" s="106"/>
      <c r="F261" s="106"/>
      <c r="G261" s="106"/>
      <c r="H261" s="106"/>
      <c r="I261" s="106"/>
      <c r="J261" s="106"/>
    </row>
    <row r="262" spans="2:10" x14ac:dyDescent="0.3">
      <c r="B262" s="106"/>
      <c r="C262" s="106"/>
      <c r="D262" s="106"/>
      <c r="E262" s="106"/>
      <c r="F262" s="106"/>
      <c r="G262" s="106"/>
      <c r="H262" s="106"/>
      <c r="I262" s="106"/>
      <c r="J262" s="106"/>
    </row>
    <row r="263" spans="2:10" x14ac:dyDescent="0.3">
      <c r="B263" s="106"/>
      <c r="C263" s="106"/>
      <c r="D263" s="106"/>
      <c r="E263" s="106"/>
      <c r="F263" s="106"/>
      <c r="G263" s="106"/>
      <c r="H263" s="106"/>
      <c r="I263" s="106"/>
      <c r="J263" s="106"/>
    </row>
    <row r="264" spans="2:10" x14ac:dyDescent="0.3">
      <c r="B264" s="106"/>
      <c r="C264" s="106"/>
      <c r="D264" s="106"/>
      <c r="E264" s="106"/>
      <c r="F264" s="106"/>
      <c r="G264" s="106"/>
      <c r="H264" s="106"/>
      <c r="I264" s="106"/>
      <c r="J264" s="106"/>
    </row>
    <row r="265" spans="2:10" x14ac:dyDescent="0.3">
      <c r="B265" s="106"/>
      <c r="C265" s="106"/>
      <c r="D265" s="106"/>
      <c r="E265" s="106"/>
      <c r="F265" s="106"/>
      <c r="G265" s="106"/>
      <c r="H265" s="106"/>
      <c r="I265" s="106"/>
      <c r="J265" s="106"/>
    </row>
    <row r="266" spans="2:10" x14ac:dyDescent="0.3">
      <c r="B266" s="106"/>
      <c r="C266" s="106"/>
      <c r="D266" s="106"/>
      <c r="E266" s="106"/>
      <c r="F266" s="106"/>
      <c r="G266" s="106"/>
      <c r="H266" s="106"/>
      <c r="I266" s="106"/>
      <c r="J266" s="106"/>
    </row>
    <row r="267" spans="2:10" x14ac:dyDescent="0.3">
      <c r="B267" s="106"/>
      <c r="C267" s="106"/>
      <c r="D267" s="106"/>
      <c r="E267" s="106"/>
      <c r="F267" s="106"/>
      <c r="G267" s="106"/>
      <c r="H267" s="106"/>
      <c r="I267" s="106"/>
      <c r="J267" s="106"/>
    </row>
    <row r="268" spans="2:10" x14ac:dyDescent="0.3">
      <c r="B268" s="106"/>
      <c r="C268" s="106"/>
      <c r="D268" s="106"/>
      <c r="E268" s="106"/>
      <c r="F268" s="106"/>
      <c r="G268" s="106"/>
      <c r="H268" s="106"/>
      <c r="I268" s="106"/>
      <c r="J268" s="106"/>
    </row>
    <row r="269" spans="2:10" x14ac:dyDescent="0.3">
      <c r="B269" s="106"/>
      <c r="C269" s="106"/>
      <c r="D269" s="106"/>
      <c r="E269" s="106"/>
      <c r="F269" s="106"/>
      <c r="G269" s="106"/>
      <c r="H269" s="106"/>
      <c r="I269" s="106"/>
      <c r="J269" s="106"/>
    </row>
    <row r="270" spans="2:10" x14ac:dyDescent="0.3">
      <c r="B270" s="106"/>
      <c r="C270" s="106"/>
      <c r="D270" s="106"/>
      <c r="E270" s="106"/>
      <c r="F270" s="106"/>
      <c r="G270" s="106"/>
      <c r="H270" s="106"/>
      <c r="I270" s="106"/>
      <c r="J270" s="106"/>
    </row>
    <row r="271" spans="2:10" x14ac:dyDescent="0.3">
      <c r="B271" s="106"/>
      <c r="C271" s="106"/>
      <c r="D271" s="106"/>
      <c r="E271" s="106"/>
      <c r="F271" s="106"/>
      <c r="G271" s="106"/>
      <c r="H271" s="106"/>
      <c r="I271" s="106"/>
      <c r="J271" s="106"/>
    </row>
    <row r="272" spans="2:10" x14ac:dyDescent="0.3">
      <c r="B272" s="106"/>
      <c r="C272" s="106"/>
      <c r="D272" s="106"/>
      <c r="E272" s="106"/>
      <c r="F272" s="106"/>
      <c r="G272" s="106"/>
      <c r="H272" s="106"/>
      <c r="I272" s="106"/>
      <c r="J272" s="106"/>
    </row>
    <row r="273" spans="2:10" x14ac:dyDescent="0.3">
      <c r="B273" s="106"/>
      <c r="C273" s="106"/>
      <c r="D273" s="106"/>
      <c r="E273" s="106"/>
      <c r="F273" s="106"/>
      <c r="G273" s="106"/>
      <c r="H273" s="106"/>
      <c r="I273" s="106"/>
      <c r="J273" s="106"/>
    </row>
    <row r="274" spans="2:10" x14ac:dyDescent="0.3">
      <c r="B274" s="106"/>
      <c r="C274" s="106"/>
      <c r="D274" s="106"/>
      <c r="E274" s="106"/>
      <c r="F274" s="106"/>
      <c r="G274" s="106"/>
      <c r="H274" s="106"/>
      <c r="I274" s="106"/>
      <c r="J274" s="106"/>
    </row>
    <row r="275" spans="2:10" x14ac:dyDescent="0.3">
      <c r="B275" s="106"/>
      <c r="C275" s="106"/>
      <c r="D275" s="106"/>
      <c r="E275" s="106"/>
      <c r="F275" s="106"/>
      <c r="G275" s="106"/>
      <c r="H275" s="106"/>
      <c r="I275" s="106"/>
      <c r="J275" s="106"/>
    </row>
    <row r="276" spans="2:10" x14ac:dyDescent="0.3">
      <c r="B276" s="106"/>
      <c r="C276" s="106"/>
      <c r="D276" s="106"/>
      <c r="E276" s="106"/>
      <c r="F276" s="106"/>
      <c r="G276" s="106"/>
      <c r="H276" s="106"/>
      <c r="I276" s="106"/>
      <c r="J276" s="106"/>
    </row>
    <row r="277" spans="2:10" x14ac:dyDescent="0.3">
      <c r="B277" s="106"/>
      <c r="C277" s="106"/>
      <c r="D277" s="106"/>
      <c r="E277" s="106"/>
      <c r="F277" s="106"/>
      <c r="G277" s="106"/>
      <c r="H277" s="106"/>
      <c r="I277" s="106"/>
      <c r="J277" s="106"/>
    </row>
    <row r="278" spans="2:10" x14ac:dyDescent="0.3">
      <c r="B278" s="106"/>
      <c r="C278" s="106"/>
      <c r="D278" s="106"/>
      <c r="E278" s="106"/>
      <c r="F278" s="106"/>
      <c r="G278" s="106"/>
      <c r="H278" s="106"/>
      <c r="I278" s="106"/>
      <c r="J278" s="106"/>
    </row>
    <row r="279" spans="2:10" x14ac:dyDescent="0.3">
      <c r="B279" s="106"/>
      <c r="C279" s="106"/>
      <c r="D279" s="106"/>
      <c r="E279" s="106"/>
      <c r="F279" s="106"/>
      <c r="G279" s="106"/>
      <c r="H279" s="106"/>
      <c r="I279" s="106"/>
      <c r="J279" s="106"/>
    </row>
    <row r="280" spans="2:10" x14ac:dyDescent="0.3">
      <c r="B280" s="106"/>
      <c r="C280" s="106"/>
      <c r="D280" s="106"/>
      <c r="E280" s="106"/>
      <c r="F280" s="106"/>
      <c r="G280" s="106"/>
      <c r="H280" s="106"/>
      <c r="I280" s="106"/>
      <c r="J280" s="106"/>
    </row>
    <row r="281" spans="2:10" x14ac:dyDescent="0.3">
      <c r="B281" s="106"/>
      <c r="C281" s="106"/>
      <c r="D281" s="106"/>
      <c r="E281" s="106"/>
      <c r="F281" s="106"/>
      <c r="G281" s="106"/>
      <c r="H281" s="106"/>
      <c r="I281" s="106"/>
      <c r="J281" s="106"/>
    </row>
    <row r="282" spans="2:10" x14ac:dyDescent="0.3">
      <c r="B282" s="106"/>
      <c r="C282" s="106"/>
      <c r="D282" s="106"/>
      <c r="E282" s="106"/>
      <c r="F282" s="106"/>
      <c r="G282" s="106"/>
      <c r="H282" s="106"/>
      <c r="I282" s="106"/>
      <c r="J282" s="106"/>
    </row>
    <row r="283" spans="2:10" x14ac:dyDescent="0.3">
      <c r="B283" s="106"/>
      <c r="C283" s="106"/>
      <c r="D283" s="106"/>
      <c r="E283" s="106"/>
      <c r="F283" s="106"/>
      <c r="G283" s="106"/>
      <c r="H283" s="106"/>
      <c r="I283" s="106"/>
      <c r="J283" s="106"/>
    </row>
    <row r="284" spans="2:10" x14ac:dyDescent="0.3">
      <c r="B284" s="106"/>
      <c r="C284" s="106"/>
      <c r="D284" s="106"/>
      <c r="E284" s="106"/>
      <c r="F284" s="106"/>
      <c r="G284" s="106"/>
      <c r="H284" s="106"/>
      <c r="I284" s="106"/>
      <c r="J284" s="106"/>
    </row>
    <row r="285" spans="2:10" x14ac:dyDescent="0.3">
      <c r="B285" s="106"/>
      <c r="C285" s="106"/>
      <c r="D285" s="106"/>
      <c r="E285" s="106"/>
      <c r="F285" s="106"/>
      <c r="G285" s="106"/>
      <c r="H285" s="106"/>
      <c r="I285" s="106"/>
      <c r="J285" s="106"/>
    </row>
    <row r="286" spans="2:10" x14ac:dyDescent="0.3">
      <c r="B286" s="106"/>
      <c r="C286" s="106"/>
      <c r="D286" s="106"/>
      <c r="E286" s="106"/>
      <c r="F286" s="106"/>
      <c r="G286" s="106"/>
      <c r="H286" s="106"/>
      <c r="I286" s="106"/>
      <c r="J286" s="106"/>
    </row>
    <row r="287" spans="2:10" x14ac:dyDescent="0.3">
      <c r="B287" s="106"/>
      <c r="C287" s="106"/>
      <c r="D287" s="106"/>
      <c r="E287" s="106"/>
      <c r="F287" s="106"/>
      <c r="G287" s="106"/>
      <c r="H287" s="106"/>
      <c r="I287" s="106"/>
      <c r="J287" s="106"/>
    </row>
    <row r="288" spans="2:10" x14ac:dyDescent="0.3">
      <c r="B288" s="106"/>
      <c r="C288" s="106"/>
      <c r="D288" s="106"/>
      <c r="E288" s="106"/>
      <c r="F288" s="106"/>
      <c r="G288" s="106"/>
      <c r="H288" s="106"/>
      <c r="I288" s="106"/>
      <c r="J288" s="106"/>
    </row>
    <row r="289" spans="2:10" x14ac:dyDescent="0.3">
      <c r="B289" s="106"/>
      <c r="C289" s="106"/>
      <c r="D289" s="106"/>
      <c r="E289" s="106"/>
      <c r="F289" s="106"/>
      <c r="G289" s="106"/>
      <c r="H289" s="106"/>
      <c r="I289" s="106"/>
      <c r="J289" s="106"/>
    </row>
    <row r="290" spans="2:10" x14ac:dyDescent="0.3">
      <c r="B290" s="106"/>
      <c r="C290" s="106"/>
      <c r="D290" s="106"/>
      <c r="E290" s="106"/>
      <c r="F290" s="106"/>
      <c r="G290" s="106"/>
      <c r="H290" s="106"/>
      <c r="I290" s="106"/>
      <c r="J290" s="106"/>
    </row>
    <row r="291" spans="2:10" x14ac:dyDescent="0.3">
      <c r="B291" s="106"/>
      <c r="C291" s="106"/>
      <c r="D291" s="106"/>
      <c r="E291" s="106"/>
      <c r="F291" s="106"/>
      <c r="G291" s="106"/>
      <c r="H291" s="106"/>
      <c r="I291" s="106"/>
      <c r="J291" s="106"/>
    </row>
    <row r="292" spans="2:10" x14ac:dyDescent="0.3">
      <c r="B292" s="106"/>
      <c r="C292" s="106"/>
      <c r="D292" s="106"/>
      <c r="E292" s="106"/>
      <c r="F292" s="106"/>
      <c r="G292" s="106"/>
      <c r="H292" s="106"/>
      <c r="I292" s="106"/>
      <c r="J292" s="106"/>
    </row>
    <row r="293" spans="2:10" x14ac:dyDescent="0.3">
      <c r="B293" s="106"/>
      <c r="C293" s="106"/>
      <c r="D293" s="106"/>
      <c r="E293" s="106"/>
      <c r="F293" s="106"/>
      <c r="G293" s="106"/>
      <c r="H293" s="106"/>
      <c r="I293" s="106"/>
      <c r="J293" s="106"/>
    </row>
    <row r="294" spans="2:10" x14ac:dyDescent="0.3">
      <c r="B294" s="106"/>
      <c r="C294" s="106"/>
      <c r="D294" s="106"/>
      <c r="E294" s="106"/>
      <c r="F294" s="106"/>
      <c r="G294" s="106"/>
      <c r="H294" s="106"/>
      <c r="I294" s="106"/>
      <c r="J294" s="106"/>
    </row>
    <row r="295" spans="2:10" x14ac:dyDescent="0.3">
      <c r="B295" s="106"/>
      <c r="C295" s="106"/>
      <c r="D295" s="106"/>
      <c r="E295" s="106"/>
      <c r="F295" s="106"/>
      <c r="G295" s="106"/>
      <c r="H295" s="106"/>
      <c r="I295" s="106"/>
      <c r="J295" s="106"/>
    </row>
    <row r="296" spans="2:10" x14ac:dyDescent="0.3">
      <c r="B296" s="106"/>
      <c r="C296" s="106"/>
      <c r="D296" s="106"/>
      <c r="E296" s="106"/>
      <c r="F296" s="106"/>
      <c r="G296" s="106"/>
      <c r="H296" s="106"/>
      <c r="I296" s="106"/>
      <c r="J296" s="106"/>
    </row>
    <row r="297" spans="2:10" x14ac:dyDescent="0.3">
      <c r="B297" s="106"/>
      <c r="C297" s="106"/>
      <c r="D297" s="106"/>
      <c r="E297" s="106"/>
      <c r="F297" s="106"/>
      <c r="G297" s="106"/>
      <c r="H297" s="106"/>
      <c r="I297" s="106"/>
      <c r="J297" s="106"/>
    </row>
    <row r="298" spans="2:10" x14ac:dyDescent="0.3">
      <c r="B298" s="106"/>
      <c r="C298" s="106"/>
      <c r="D298" s="106"/>
      <c r="E298" s="106"/>
      <c r="F298" s="106"/>
      <c r="G298" s="106"/>
      <c r="H298" s="106"/>
      <c r="I298" s="106"/>
      <c r="J298" s="106"/>
    </row>
    <row r="299" spans="2:10" x14ac:dyDescent="0.3">
      <c r="B299" s="106"/>
      <c r="C299" s="106"/>
      <c r="D299" s="106"/>
      <c r="E299" s="106"/>
      <c r="F299" s="106"/>
      <c r="G299" s="106"/>
      <c r="H299" s="106"/>
      <c r="I299" s="106"/>
      <c r="J299" s="106"/>
    </row>
    <row r="300" spans="2:10" x14ac:dyDescent="0.3">
      <c r="B300" s="106"/>
      <c r="C300" s="106"/>
      <c r="D300" s="106"/>
      <c r="E300" s="106"/>
      <c r="F300" s="106"/>
      <c r="G300" s="106"/>
      <c r="H300" s="106"/>
      <c r="I300" s="106"/>
      <c r="J300" s="106"/>
    </row>
    <row r="301" spans="2:10" x14ac:dyDescent="0.3">
      <c r="B301" s="106"/>
      <c r="C301" s="106"/>
      <c r="D301" s="106"/>
      <c r="E301" s="106"/>
      <c r="F301" s="106"/>
      <c r="G301" s="106"/>
      <c r="H301" s="106"/>
      <c r="I301" s="106"/>
      <c r="J301" s="106"/>
    </row>
    <row r="302" spans="2:10" x14ac:dyDescent="0.3">
      <c r="B302" s="106"/>
      <c r="C302" s="106"/>
      <c r="D302" s="106"/>
      <c r="E302" s="106"/>
      <c r="F302" s="106"/>
      <c r="G302" s="106"/>
      <c r="H302" s="106"/>
      <c r="I302" s="106"/>
      <c r="J302" s="106"/>
    </row>
    <row r="303" spans="2:10" x14ac:dyDescent="0.3">
      <c r="B303" s="106"/>
      <c r="C303" s="106"/>
      <c r="D303" s="106"/>
      <c r="E303" s="106"/>
      <c r="F303" s="106"/>
      <c r="G303" s="106"/>
      <c r="H303" s="106"/>
      <c r="I303" s="106"/>
      <c r="J303" s="106"/>
    </row>
    <row r="304" spans="2:10" x14ac:dyDescent="0.3">
      <c r="B304" s="106"/>
      <c r="C304" s="106"/>
      <c r="D304" s="106"/>
      <c r="E304" s="106"/>
      <c r="F304" s="106"/>
      <c r="G304" s="106"/>
      <c r="H304" s="106"/>
      <c r="I304" s="106"/>
      <c r="J304" s="106"/>
    </row>
    <row r="305" spans="2:10" x14ac:dyDescent="0.3">
      <c r="B305" s="106"/>
      <c r="C305" s="106"/>
      <c r="D305" s="106"/>
      <c r="E305" s="106"/>
      <c r="F305" s="106"/>
      <c r="G305" s="106"/>
      <c r="H305" s="106"/>
      <c r="I305" s="106"/>
      <c r="J305" s="106"/>
    </row>
    <row r="306" spans="2:10" x14ac:dyDescent="0.3">
      <c r="B306" s="106"/>
      <c r="C306" s="106"/>
      <c r="D306" s="106"/>
      <c r="E306" s="106"/>
      <c r="F306" s="106"/>
      <c r="G306" s="106"/>
      <c r="H306" s="106"/>
      <c r="I306" s="106"/>
      <c r="J306" s="106"/>
    </row>
    <row r="307" spans="2:10" x14ac:dyDescent="0.3">
      <c r="B307" s="106"/>
      <c r="C307" s="106"/>
      <c r="D307" s="106"/>
      <c r="E307" s="106"/>
      <c r="F307" s="106"/>
      <c r="G307" s="106"/>
      <c r="H307" s="106"/>
      <c r="I307" s="106"/>
      <c r="J307" s="106"/>
    </row>
    <row r="308" spans="2:10" x14ac:dyDescent="0.3">
      <c r="B308" s="106"/>
      <c r="C308" s="106"/>
      <c r="D308" s="106"/>
      <c r="E308" s="106"/>
      <c r="F308" s="106"/>
      <c r="G308" s="106"/>
      <c r="H308" s="106"/>
      <c r="I308" s="106"/>
      <c r="J308" s="106"/>
    </row>
    <row r="309" spans="2:10" x14ac:dyDescent="0.3">
      <c r="B309" s="106"/>
      <c r="C309" s="106"/>
      <c r="D309" s="106"/>
      <c r="E309" s="106"/>
      <c r="F309" s="106"/>
      <c r="G309" s="106"/>
      <c r="H309" s="106"/>
      <c r="I309" s="106"/>
      <c r="J309" s="106"/>
    </row>
    <row r="310" spans="2:10" x14ac:dyDescent="0.3">
      <c r="B310" s="106"/>
      <c r="C310" s="106"/>
      <c r="D310" s="106"/>
      <c r="E310" s="106"/>
      <c r="F310" s="106"/>
      <c r="G310" s="106"/>
      <c r="H310" s="106"/>
      <c r="I310" s="106"/>
      <c r="J310" s="106"/>
    </row>
    <row r="311" spans="2:10" x14ac:dyDescent="0.3">
      <c r="B311" s="106"/>
      <c r="C311" s="106"/>
      <c r="D311" s="106"/>
      <c r="E311" s="106"/>
      <c r="F311" s="106"/>
      <c r="G311" s="106"/>
      <c r="H311" s="106"/>
      <c r="I311" s="106"/>
      <c r="J311" s="106"/>
    </row>
    <row r="312" spans="2:10" x14ac:dyDescent="0.3">
      <c r="B312" s="106"/>
      <c r="C312" s="106"/>
      <c r="D312" s="106"/>
      <c r="E312" s="106"/>
      <c r="F312" s="106"/>
      <c r="G312" s="106"/>
      <c r="H312" s="106"/>
      <c r="I312" s="106"/>
      <c r="J312" s="106"/>
    </row>
    <row r="313" spans="2:10" x14ac:dyDescent="0.3">
      <c r="B313" s="106"/>
      <c r="C313" s="106"/>
      <c r="D313" s="106"/>
      <c r="E313" s="106"/>
      <c r="F313" s="106"/>
      <c r="G313" s="106"/>
      <c r="H313" s="106"/>
      <c r="I313" s="106"/>
      <c r="J313" s="106"/>
    </row>
    <row r="314" spans="2:10" x14ac:dyDescent="0.3">
      <c r="B314" s="106"/>
      <c r="C314" s="106"/>
      <c r="D314" s="106"/>
      <c r="E314" s="106"/>
      <c r="F314" s="106"/>
      <c r="G314" s="106"/>
      <c r="H314" s="106"/>
      <c r="I314" s="106"/>
      <c r="J314" s="106"/>
    </row>
    <row r="315" spans="2:10" x14ac:dyDescent="0.3">
      <c r="B315" s="106"/>
      <c r="C315" s="106"/>
      <c r="D315" s="106"/>
      <c r="E315" s="106"/>
      <c r="F315" s="106"/>
      <c r="G315" s="106"/>
      <c r="H315" s="106"/>
      <c r="I315" s="106"/>
      <c r="J315" s="106"/>
    </row>
    <row r="316" spans="2:10" x14ac:dyDescent="0.3">
      <c r="B316" s="106"/>
      <c r="C316" s="106"/>
      <c r="D316" s="106"/>
      <c r="E316" s="106"/>
      <c r="F316" s="106"/>
      <c r="G316" s="106"/>
      <c r="H316" s="106"/>
      <c r="I316" s="106"/>
      <c r="J316" s="106"/>
    </row>
    <row r="317" spans="2:10" x14ac:dyDescent="0.3">
      <c r="B317" s="106"/>
      <c r="C317" s="106"/>
      <c r="D317" s="106"/>
      <c r="E317" s="106"/>
      <c r="F317" s="106"/>
      <c r="G317" s="106"/>
      <c r="H317" s="106"/>
      <c r="I317" s="106"/>
      <c r="J317" s="106"/>
    </row>
    <row r="318" spans="2:10" x14ac:dyDescent="0.3">
      <c r="B318" s="106"/>
      <c r="C318" s="106"/>
      <c r="D318" s="106"/>
      <c r="E318" s="106"/>
      <c r="F318" s="106"/>
      <c r="G318" s="106"/>
      <c r="H318" s="106"/>
      <c r="I318" s="106"/>
      <c r="J318" s="106"/>
    </row>
    <row r="319" spans="2:10" x14ac:dyDescent="0.3">
      <c r="B319" s="106"/>
      <c r="C319" s="106"/>
      <c r="D319" s="106"/>
      <c r="E319" s="106"/>
      <c r="F319" s="106"/>
      <c r="G319" s="106"/>
      <c r="H319" s="106"/>
      <c r="I319" s="106"/>
      <c r="J319" s="106"/>
    </row>
    <row r="320" spans="2:10" x14ac:dyDescent="0.3">
      <c r="B320" s="106"/>
      <c r="C320" s="106"/>
      <c r="D320" s="106"/>
      <c r="E320" s="106"/>
      <c r="F320" s="106"/>
      <c r="G320" s="106"/>
      <c r="H320" s="106"/>
      <c r="I320" s="106"/>
      <c r="J320" s="106"/>
    </row>
    <row r="321" spans="2:10" x14ac:dyDescent="0.3">
      <c r="B321" s="106"/>
      <c r="C321" s="106"/>
      <c r="D321" s="106"/>
      <c r="E321" s="106"/>
      <c r="F321" s="106"/>
      <c r="G321" s="106"/>
      <c r="H321" s="106"/>
      <c r="I321" s="106"/>
      <c r="J321" s="106"/>
    </row>
    <row r="322" spans="2:10" x14ac:dyDescent="0.3">
      <c r="B322" s="106"/>
      <c r="C322" s="106"/>
      <c r="D322" s="106"/>
      <c r="E322" s="106"/>
      <c r="F322" s="106"/>
      <c r="G322" s="106"/>
      <c r="H322" s="106"/>
      <c r="I322" s="106"/>
      <c r="J322" s="106"/>
    </row>
    <row r="323" spans="2:10" x14ac:dyDescent="0.3">
      <c r="B323" s="106"/>
      <c r="C323" s="106"/>
      <c r="D323" s="106"/>
      <c r="E323" s="106"/>
      <c r="F323" s="106"/>
      <c r="G323" s="106"/>
      <c r="H323" s="106"/>
      <c r="I323" s="106"/>
      <c r="J323" s="106"/>
    </row>
    <row r="324" spans="2:10" x14ac:dyDescent="0.3">
      <c r="B324" s="106"/>
      <c r="C324" s="106"/>
      <c r="D324" s="106"/>
      <c r="E324" s="106"/>
      <c r="F324" s="106"/>
      <c r="G324" s="106"/>
      <c r="H324" s="106"/>
      <c r="I324" s="106"/>
      <c r="J324" s="106"/>
    </row>
    <row r="325" spans="2:10" x14ac:dyDescent="0.3">
      <c r="B325" s="106"/>
      <c r="C325" s="106"/>
      <c r="D325" s="106"/>
      <c r="E325" s="106"/>
      <c r="F325" s="106"/>
      <c r="G325" s="106"/>
      <c r="H325" s="106"/>
      <c r="I325" s="106"/>
      <c r="J325" s="106"/>
    </row>
    <row r="326" spans="2:10" x14ac:dyDescent="0.3">
      <c r="B326" s="106"/>
      <c r="C326" s="106"/>
      <c r="D326" s="106"/>
      <c r="E326" s="106"/>
      <c r="F326" s="106"/>
      <c r="G326" s="106"/>
      <c r="H326" s="106"/>
      <c r="I326" s="106"/>
      <c r="J326" s="106"/>
    </row>
    <row r="327" spans="2:10" x14ac:dyDescent="0.3">
      <c r="B327" s="106"/>
      <c r="C327" s="106"/>
      <c r="D327" s="106"/>
      <c r="E327" s="106"/>
      <c r="F327" s="106"/>
      <c r="G327" s="106"/>
      <c r="H327" s="106"/>
      <c r="I327" s="106"/>
      <c r="J327" s="106"/>
    </row>
    <row r="328" spans="2:10" x14ac:dyDescent="0.3">
      <c r="B328" s="106"/>
      <c r="C328" s="106"/>
      <c r="D328" s="106"/>
      <c r="E328" s="106"/>
      <c r="F328" s="106"/>
      <c r="G328" s="106"/>
      <c r="H328" s="106"/>
      <c r="I328" s="106"/>
      <c r="J328" s="106"/>
    </row>
    <row r="329" spans="2:10" x14ac:dyDescent="0.3">
      <c r="B329" s="106"/>
      <c r="C329" s="106"/>
      <c r="D329" s="106"/>
      <c r="E329" s="106"/>
      <c r="F329" s="106"/>
      <c r="G329" s="106"/>
      <c r="H329" s="106"/>
      <c r="I329" s="106"/>
      <c r="J329" s="106"/>
    </row>
    <row r="330" spans="2:10" x14ac:dyDescent="0.3">
      <c r="B330" s="106"/>
      <c r="C330" s="106"/>
      <c r="D330" s="106"/>
      <c r="E330" s="106"/>
      <c r="F330" s="106"/>
      <c r="G330" s="106"/>
      <c r="H330" s="106"/>
      <c r="I330" s="106"/>
      <c r="J330" s="106"/>
    </row>
    <row r="331" spans="2:10" x14ac:dyDescent="0.3">
      <c r="B331" s="106"/>
      <c r="C331" s="106"/>
      <c r="D331" s="106"/>
      <c r="E331" s="106"/>
      <c r="F331" s="106"/>
      <c r="G331" s="106"/>
      <c r="H331" s="106"/>
      <c r="I331" s="106"/>
      <c r="J331" s="106"/>
    </row>
    <row r="332" spans="2:10" x14ac:dyDescent="0.3">
      <c r="B332" s="106"/>
      <c r="C332" s="106"/>
      <c r="D332" s="106"/>
      <c r="E332" s="106"/>
      <c r="F332" s="106"/>
      <c r="G332" s="106"/>
      <c r="H332" s="106"/>
      <c r="I332" s="106"/>
      <c r="J332" s="106"/>
    </row>
    <row r="333" spans="2:10" x14ac:dyDescent="0.3">
      <c r="B333" s="106"/>
      <c r="C333" s="106"/>
      <c r="D333" s="106"/>
      <c r="E333" s="106"/>
      <c r="F333" s="106"/>
      <c r="G333" s="106"/>
      <c r="H333" s="106"/>
      <c r="I333" s="106"/>
      <c r="J333" s="106"/>
    </row>
    <row r="334" spans="2:10" x14ac:dyDescent="0.3">
      <c r="B334" s="106"/>
      <c r="C334" s="106"/>
      <c r="D334" s="106"/>
      <c r="E334" s="106"/>
      <c r="F334" s="106"/>
      <c r="G334" s="106"/>
      <c r="H334" s="106"/>
      <c r="I334" s="106"/>
      <c r="J334" s="106"/>
    </row>
    <row r="335" spans="2:10" x14ac:dyDescent="0.3">
      <c r="B335" s="106"/>
      <c r="C335" s="106"/>
      <c r="D335" s="106"/>
      <c r="E335" s="106"/>
      <c r="F335" s="106"/>
      <c r="G335" s="106"/>
      <c r="H335" s="106"/>
      <c r="I335" s="106"/>
      <c r="J335" s="106"/>
    </row>
  </sheetData>
  <hyperlinks>
    <hyperlink ref="A2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opLeftCell="A17" zoomScaleNormal="100" zoomScaleSheetLayoutView="100" zoomScalePageLayoutView="40" workbookViewId="0">
      <selection activeCell="C18" sqref="C18"/>
    </sheetView>
  </sheetViews>
  <sheetFormatPr defaultColWidth="9.33203125" defaultRowHeight="14.4" x14ac:dyDescent="0.3"/>
  <cols>
    <col min="1" max="1" width="6.6640625" style="1" bestFit="1" customWidth="1"/>
    <col min="2" max="2" width="29.6640625" style="2" customWidth="1"/>
    <col min="3" max="3" width="26.6640625" style="2" customWidth="1"/>
    <col min="4" max="4" width="51.6640625" style="2" customWidth="1"/>
    <col min="5" max="5" width="7.44140625" style="2" bestFit="1" customWidth="1"/>
    <col min="6" max="6" width="11.6640625" style="5" customWidth="1"/>
    <col min="7" max="7" width="44.88671875" style="2" customWidth="1"/>
    <col min="8" max="8" width="10" style="95" customWidth="1"/>
    <col min="9" max="9" width="10.33203125" style="3" customWidth="1"/>
    <col min="10" max="10" width="4.88671875" style="4" customWidth="1"/>
    <col min="11" max="258" width="9.33203125" style="4"/>
    <col min="259" max="259" width="6.6640625" style="4" bestFit="1" customWidth="1"/>
    <col min="260" max="260" width="32.6640625" style="4" customWidth="1"/>
    <col min="261" max="261" width="26.6640625" style="4" customWidth="1"/>
    <col min="262" max="262" width="12.33203125" style="4" customWidth="1"/>
    <col min="263" max="263" width="55.6640625" style="4" bestFit="1" customWidth="1"/>
    <col min="264" max="264" width="13.6640625" style="4" customWidth="1"/>
    <col min="265" max="265" width="12.33203125" style="4" customWidth="1"/>
    <col min="266" max="266" width="4.88671875" style="4" customWidth="1"/>
    <col min="267" max="514" width="9.33203125" style="4"/>
    <col min="515" max="515" width="6.6640625" style="4" bestFit="1" customWidth="1"/>
    <col min="516" max="516" width="32.6640625" style="4" customWidth="1"/>
    <col min="517" max="517" width="26.6640625" style="4" customWidth="1"/>
    <col min="518" max="518" width="12.33203125" style="4" customWidth="1"/>
    <col min="519" max="519" width="55.6640625" style="4" bestFit="1" customWidth="1"/>
    <col min="520" max="520" width="13.6640625" style="4" customWidth="1"/>
    <col min="521" max="521" width="12.33203125" style="4" customWidth="1"/>
    <col min="522" max="522" width="4.88671875" style="4" customWidth="1"/>
    <col min="523" max="770" width="9.33203125" style="4"/>
    <col min="771" max="771" width="6.6640625" style="4" bestFit="1" customWidth="1"/>
    <col min="772" max="772" width="32.6640625" style="4" customWidth="1"/>
    <col min="773" max="773" width="26.6640625" style="4" customWidth="1"/>
    <col min="774" max="774" width="12.33203125" style="4" customWidth="1"/>
    <col min="775" max="775" width="55.6640625" style="4" bestFit="1" customWidth="1"/>
    <col min="776" max="776" width="13.6640625" style="4" customWidth="1"/>
    <col min="777" max="777" width="12.33203125" style="4" customWidth="1"/>
    <col min="778" max="778" width="4.88671875" style="4" customWidth="1"/>
    <col min="779" max="1026" width="9.33203125" style="4"/>
    <col min="1027" max="1027" width="6.6640625" style="4" bestFit="1" customWidth="1"/>
    <col min="1028" max="1028" width="32.6640625" style="4" customWidth="1"/>
    <col min="1029" max="1029" width="26.6640625" style="4" customWidth="1"/>
    <col min="1030" max="1030" width="12.33203125" style="4" customWidth="1"/>
    <col min="1031" max="1031" width="55.6640625" style="4" bestFit="1" customWidth="1"/>
    <col min="1032" max="1032" width="13.6640625" style="4" customWidth="1"/>
    <col min="1033" max="1033" width="12.33203125" style="4" customWidth="1"/>
    <col min="1034" max="1034" width="4.88671875" style="4" customWidth="1"/>
    <col min="1035" max="1282" width="9.33203125" style="4"/>
    <col min="1283" max="1283" width="6.6640625" style="4" bestFit="1" customWidth="1"/>
    <col min="1284" max="1284" width="32.6640625" style="4" customWidth="1"/>
    <col min="1285" max="1285" width="26.6640625" style="4" customWidth="1"/>
    <col min="1286" max="1286" width="12.33203125" style="4" customWidth="1"/>
    <col min="1287" max="1287" width="55.6640625" style="4" bestFit="1" customWidth="1"/>
    <col min="1288" max="1288" width="13.6640625" style="4" customWidth="1"/>
    <col min="1289" max="1289" width="12.33203125" style="4" customWidth="1"/>
    <col min="1290" max="1290" width="4.88671875" style="4" customWidth="1"/>
    <col min="1291" max="1538" width="9.33203125" style="4"/>
    <col min="1539" max="1539" width="6.6640625" style="4" bestFit="1" customWidth="1"/>
    <col min="1540" max="1540" width="32.6640625" style="4" customWidth="1"/>
    <col min="1541" max="1541" width="26.6640625" style="4" customWidth="1"/>
    <col min="1542" max="1542" width="12.33203125" style="4" customWidth="1"/>
    <col min="1543" max="1543" width="55.6640625" style="4" bestFit="1" customWidth="1"/>
    <col min="1544" max="1544" width="13.6640625" style="4" customWidth="1"/>
    <col min="1545" max="1545" width="12.33203125" style="4" customWidth="1"/>
    <col min="1546" max="1546" width="4.88671875" style="4" customWidth="1"/>
    <col min="1547" max="1794" width="9.33203125" style="4"/>
    <col min="1795" max="1795" width="6.6640625" style="4" bestFit="1" customWidth="1"/>
    <col min="1796" max="1796" width="32.6640625" style="4" customWidth="1"/>
    <col min="1797" max="1797" width="26.6640625" style="4" customWidth="1"/>
    <col min="1798" max="1798" width="12.33203125" style="4" customWidth="1"/>
    <col min="1799" max="1799" width="55.6640625" style="4" bestFit="1" customWidth="1"/>
    <col min="1800" max="1800" width="13.6640625" style="4" customWidth="1"/>
    <col min="1801" max="1801" width="12.33203125" style="4" customWidth="1"/>
    <col min="1802" max="1802" width="4.88671875" style="4" customWidth="1"/>
    <col min="1803" max="2050" width="9.33203125" style="4"/>
    <col min="2051" max="2051" width="6.6640625" style="4" bestFit="1" customWidth="1"/>
    <col min="2052" max="2052" width="32.6640625" style="4" customWidth="1"/>
    <col min="2053" max="2053" width="26.6640625" style="4" customWidth="1"/>
    <col min="2054" max="2054" width="12.33203125" style="4" customWidth="1"/>
    <col min="2055" max="2055" width="55.6640625" style="4" bestFit="1" customWidth="1"/>
    <col min="2056" max="2056" width="13.6640625" style="4" customWidth="1"/>
    <col min="2057" max="2057" width="12.33203125" style="4" customWidth="1"/>
    <col min="2058" max="2058" width="4.88671875" style="4" customWidth="1"/>
    <col min="2059" max="2306" width="9.33203125" style="4"/>
    <col min="2307" max="2307" width="6.6640625" style="4" bestFit="1" customWidth="1"/>
    <col min="2308" max="2308" width="32.6640625" style="4" customWidth="1"/>
    <col min="2309" max="2309" width="26.6640625" style="4" customWidth="1"/>
    <col min="2310" max="2310" width="12.33203125" style="4" customWidth="1"/>
    <col min="2311" max="2311" width="55.6640625" style="4" bestFit="1" customWidth="1"/>
    <col min="2312" max="2312" width="13.6640625" style="4" customWidth="1"/>
    <col min="2313" max="2313" width="12.33203125" style="4" customWidth="1"/>
    <col min="2314" max="2314" width="4.88671875" style="4" customWidth="1"/>
    <col min="2315" max="2562" width="9.33203125" style="4"/>
    <col min="2563" max="2563" width="6.6640625" style="4" bestFit="1" customWidth="1"/>
    <col min="2564" max="2564" width="32.6640625" style="4" customWidth="1"/>
    <col min="2565" max="2565" width="26.6640625" style="4" customWidth="1"/>
    <col min="2566" max="2566" width="12.33203125" style="4" customWidth="1"/>
    <col min="2567" max="2567" width="55.6640625" style="4" bestFit="1" customWidth="1"/>
    <col min="2568" max="2568" width="13.6640625" style="4" customWidth="1"/>
    <col min="2569" max="2569" width="12.33203125" style="4" customWidth="1"/>
    <col min="2570" max="2570" width="4.88671875" style="4" customWidth="1"/>
    <col min="2571" max="2818" width="9.33203125" style="4"/>
    <col min="2819" max="2819" width="6.6640625" style="4" bestFit="1" customWidth="1"/>
    <col min="2820" max="2820" width="32.6640625" style="4" customWidth="1"/>
    <col min="2821" max="2821" width="26.6640625" style="4" customWidth="1"/>
    <col min="2822" max="2822" width="12.33203125" style="4" customWidth="1"/>
    <col min="2823" max="2823" width="55.6640625" style="4" bestFit="1" customWidth="1"/>
    <col min="2824" max="2824" width="13.6640625" style="4" customWidth="1"/>
    <col min="2825" max="2825" width="12.33203125" style="4" customWidth="1"/>
    <col min="2826" max="2826" width="4.88671875" style="4" customWidth="1"/>
    <col min="2827" max="3074" width="9.33203125" style="4"/>
    <col min="3075" max="3075" width="6.6640625" style="4" bestFit="1" customWidth="1"/>
    <col min="3076" max="3076" width="32.6640625" style="4" customWidth="1"/>
    <col min="3077" max="3077" width="26.6640625" style="4" customWidth="1"/>
    <col min="3078" max="3078" width="12.33203125" style="4" customWidth="1"/>
    <col min="3079" max="3079" width="55.6640625" style="4" bestFit="1" customWidth="1"/>
    <col min="3080" max="3080" width="13.6640625" style="4" customWidth="1"/>
    <col min="3081" max="3081" width="12.33203125" style="4" customWidth="1"/>
    <col min="3082" max="3082" width="4.88671875" style="4" customWidth="1"/>
    <col min="3083" max="3330" width="9.33203125" style="4"/>
    <col min="3331" max="3331" width="6.6640625" style="4" bestFit="1" customWidth="1"/>
    <col min="3332" max="3332" width="32.6640625" style="4" customWidth="1"/>
    <col min="3333" max="3333" width="26.6640625" style="4" customWidth="1"/>
    <col min="3334" max="3334" width="12.33203125" style="4" customWidth="1"/>
    <col min="3335" max="3335" width="55.6640625" style="4" bestFit="1" customWidth="1"/>
    <col min="3336" max="3336" width="13.6640625" style="4" customWidth="1"/>
    <col min="3337" max="3337" width="12.33203125" style="4" customWidth="1"/>
    <col min="3338" max="3338" width="4.88671875" style="4" customWidth="1"/>
    <col min="3339" max="3586" width="9.33203125" style="4"/>
    <col min="3587" max="3587" width="6.6640625" style="4" bestFit="1" customWidth="1"/>
    <col min="3588" max="3588" width="32.6640625" style="4" customWidth="1"/>
    <col min="3589" max="3589" width="26.6640625" style="4" customWidth="1"/>
    <col min="3590" max="3590" width="12.33203125" style="4" customWidth="1"/>
    <col min="3591" max="3591" width="55.6640625" style="4" bestFit="1" customWidth="1"/>
    <col min="3592" max="3592" width="13.6640625" style="4" customWidth="1"/>
    <col min="3593" max="3593" width="12.33203125" style="4" customWidth="1"/>
    <col min="3594" max="3594" width="4.88671875" style="4" customWidth="1"/>
    <col min="3595" max="3842" width="9.33203125" style="4"/>
    <col min="3843" max="3843" width="6.6640625" style="4" bestFit="1" customWidth="1"/>
    <col min="3844" max="3844" width="32.6640625" style="4" customWidth="1"/>
    <col min="3845" max="3845" width="26.6640625" style="4" customWidth="1"/>
    <col min="3846" max="3846" width="12.33203125" style="4" customWidth="1"/>
    <col min="3847" max="3847" width="55.6640625" style="4" bestFit="1" customWidth="1"/>
    <col min="3848" max="3848" width="13.6640625" style="4" customWidth="1"/>
    <col min="3849" max="3849" width="12.33203125" style="4" customWidth="1"/>
    <col min="3850" max="3850" width="4.88671875" style="4" customWidth="1"/>
    <col min="3851" max="4098" width="9.33203125" style="4"/>
    <col min="4099" max="4099" width="6.6640625" style="4" bestFit="1" customWidth="1"/>
    <col min="4100" max="4100" width="32.6640625" style="4" customWidth="1"/>
    <col min="4101" max="4101" width="26.6640625" style="4" customWidth="1"/>
    <col min="4102" max="4102" width="12.33203125" style="4" customWidth="1"/>
    <col min="4103" max="4103" width="55.6640625" style="4" bestFit="1" customWidth="1"/>
    <col min="4104" max="4104" width="13.6640625" style="4" customWidth="1"/>
    <col min="4105" max="4105" width="12.33203125" style="4" customWidth="1"/>
    <col min="4106" max="4106" width="4.88671875" style="4" customWidth="1"/>
    <col min="4107" max="4354" width="9.33203125" style="4"/>
    <col min="4355" max="4355" width="6.6640625" style="4" bestFit="1" customWidth="1"/>
    <col min="4356" max="4356" width="32.6640625" style="4" customWidth="1"/>
    <col min="4357" max="4357" width="26.6640625" style="4" customWidth="1"/>
    <col min="4358" max="4358" width="12.33203125" style="4" customWidth="1"/>
    <col min="4359" max="4359" width="55.6640625" style="4" bestFit="1" customWidth="1"/>
    <col min="4360" max="4360" width="13.6640625" style="4" customWidth="1"/>
    <col min="4361" max="4361" width="12.33203125" style="4" customWidth="1"/>
    <col min="4362" max="4362" width="4.88671875" style="4" customWidth="1"/>
    <col min="4363" max="4610" width="9.33203125" style="4"/>
    <col min="4611" max="4611" width="6.6640625" style="4" bestFit="1" customWidth="1"/>
    <col min="4612" max="4612" width="32.6640625" style="4" customWidth="1"/>
    <col min="4613" max="4613" width="26.6640625" style="4" customWidth="1"/>
    <col min="4614" max="4614" width="12.33203125" style="4" customWidth="1"/>
    <col min="4615" max="4615" width="55.6640625" style="4" bestFit="1" customWidth="1"/>
    <col min="4616" max="4616" width="13.6640625" style="4" customWidth="1"/>
    <col min="4617" max="4617" width="12.33203125" style="4" customWidth="1"/>
    <col min="4618" max="4618" width="4.88671875" style="4" customWidth="1"/>
    <col min="4619" max="4866" width="9.33203125" style="4"/>
    <col min="4867" max="4867" width="6.6640625" style="4" bestFit="1" customWidth="1"/>
    <col min="4868" max="4868" width="32.6640625" style="4" customWidth="1"/>
    <col min="4869" max="4869" width="26.6640625" style="4" customWidth="1"/>
    <col min="4870" max="4870" width="12.33203125" style="4" customWidth="1"/>
    <col min="4871" max="4871" width="55.6640625" style="4" bestFit="1" customWidth="1"/>
    <col min="4872" max="4872" width="13.6640625" style="4" customWidth="1"/>
    <col min="4873" max="4873" width="12.33203125" style="4" customWidth="1"/>
    <col min="4874" max="4874" width="4.88671875" style="4" customWidth="1"/>
    <col min="4875" max="5122" width="9.33203125" style="4"/>
    <col min="5123" max="5123" width="6.6640625" style="4" bestFit="1" customWidth="1"/>
    <col min="5124" max="5124" width="32.6640625" style="4" customWidth="1"/>
    <col min="5125" max="5125" width="26.6640625" style="4" customWidth="1"/>
    <col min="5126" max="5126" width="12.33203125" style="4" customWidth="1"/>
    <col min="5127" max="5127" width="55.6640625" style="4" bestFit="1" customWidth="1"/>
    <col min="5128" max="5128" width="13.6640625" style="4" customWidth="1"/>
    <col min="5129" max="5129" width="12.33203125" style="4" customWidth="1"/>
    <col min="5130" max="5130" width="4.88671875" style="4" customWidth="1"/>
    <col min="5131" max="5378" width="9.33203125" style="4"/>
    <col min="5379" max="5379" width="6.6640625" style="4" bestFit="1" customWidth="1"/>
    <col min="5380" max="5380" width="32.6640625" style="4" customWidth="1"/>
    <col min="5381" max="5381" width="26.6640625" style="4" customWidth="1"/>
    <col min="5382" max="5382" width="12.33203125" style="4" customWidth="1"/>
    <col min="5383" max="5383" width="55.6640625" style="4" bestFit="1" customWidth="1"/>
    <col min="5384" max="5384" width="13.6640625" style="4" customWidth="1"/>
    <col min="5385" max="5385" width="12.33203125" style="4" customWidth="1"/>
    <col min="5386" max="5386" width="4.88671875" style="4" customWidth="1"/>
    <col min="5387" max="5634" width="9.33203125" style="4"/>
    <col min="5635" max="5635" width="6.6640625" style="4" bestFit="1" customWidth="1"/>
    <col min="5636" max="5636" width="32.6640625" style="4" customWidth="1"/>
    <col min="5637" max="5637" width="26.6640625" style="4" customWidth="1"/>
    <col min="5638" max="5638" width="12.33203125" style="4" customWidth="1"/>
    <col min="5639" max="5639" width="55.6640625" style="4" bestFit="1" customWidth="1"/>
    <col min="5640" max="5640" width="13.6640625" style="4" customWidth="1"/>
    <col min="5641" max="5641" width="12.33203125" style="4" customWidth="1"/>
    <col min="5642" max="5642" width="4.88671875" style="4" customWidth="1"/>
    <col min="5643" max="5890" width="9.33203125" style="4"/>
    <col min="5891" max="5891" width="6.6640625" style="4" bestFit="1" customWidth="1"/>
    <col min="5892" max="5892" width="32.6640625" style="4" customWidth="1"/>
    <col min="5893" max="5893" width="26.6640625" style="4" customWidth="1"/>
    <col min="5894" max="5894" width="12.33203125" style="4" customWidth="1"/>
    <col min="5895" max="5895" width="55.6640625" style="4" bestFit="1" customWidth="1"/>
    <col min="5896" max="5896" width="13.6640625" style="4" customWidth="1"/>
    <col min="5897" max="5897" width="12.33203125" style="4" customWidth="1"/>
    <col min="5898" max="5898" width="4.88671875" style="4" customWidth="1"/>
    <col min="5899" max="6146" width="9.33203125" style="4"/>
    <col min="6147" max="6147" width="6.6640625" style="4" bestFit="1" customWidth="1"/>
    <col min="6148" max="6148" width="32.6640625" style="4" customWidth="1"/>
    <col min="6149" max="6149" width="26.6640625" style="4" customWidth="1"/>
    <col min="6150" max="6150" width="12.33203125" style="4" customWidth="1"/>
    <col min="6151" max="6151" width="55.6640625" style="4" bestFit="1" customWidth="1"/>
    <col min="6152" max="6152" width="13.6640625" style="4" customWidth="1"/>
    <col min="6153" max="6153" width="12.33203125" style="4" customWidth="1"/>
    <col min="6154" max="6154" width="4.88671875" style="4" customWidth="1"/>
    <col min="6155" max="6402" width="9.33203125" style="4"/>
    <col min="6403" max="6403" width="6.6640625" style="4" bestFit="1" customWidth="1"/>
    <col min="6404" max="6404" width="32.6640625" style="4" customWidth="1"/>
    <col min="6405" max="6405" width="26.6640625" style="4" customWidth="1"/>
    <col min="6406" max="6406" width="12.33203125" style="4" customWidth="1"/>
    <col min="6407" max="6407" width="55.6640625" style="4" bestFit="1" customWidth="1"/>
    <col min="6408" max="6408" width="13.6640625" style="4" customWidth="1"/>
    <col min="6409" max="6409" width="12.33203125" style="4" customWidth="1"/>
    <col min="6410" max="6410" width="4.88671875" style="4" customWidth="1"/>
    <col min="6411" max="6658" width="9.33203125" style="4"/>
    <col min="6659" max="6659" width="6.6640625" style="4" bestFit="1" customWidth="1"/>
    <col min="6660" max="6660" width="32.6640625" style="4" customWidth="1"/>
    <col min="6661" max="6661" width="26.6640625" style="4" customWidth="1"/>
    <col min="6662" max="6662" width="12.33203125" style="4" customWidth="1"/>
    <col min="6663" max="6663" width="55.6640625" style="4" bestFit="1" customWidth="1"/>
    <col min="6664" max="6664" width="13.6640625" style="4" customWidth="1"/>
    <col min="6665" max="6665" width="12.33203125" style="4" customWidth="1"/>
    <col min="6666" max="6666" width="4.88671875" style="4" customWidth="1"/>
    <col min="6667" max="6914" width="9.33203125" style="4"/>
    <col min="6915" max="6915" width="6.6640625" style="4" bestFit="1" customWidth="1"/>
    <col min="6916" max="6916" width="32.6640625" style="4" customWidth="1"/>
    <col min="6917" max="6917" width="26.6640625" style="4" customWidth="1"/>
    <col min="6918" max="6918" width="12.33203125" style="4" customWidth="1"/>
    <col min="6919" max="6919" width="55.6640625" style="4" bestFit="1" customWidth="1"/>
    <col min="6920" max="6920" width="13.6640625" style="4" customWidth="1"/>
    <col min="6921" max="6921" width="12.33203125" style="4" customWidth="1"/>
    <col min="6922" max="6922" width="4.88671875" style="4" customWidth="1"/>
    <col min="6923" max="7170" width="9.33203125" style="4"/>
    <col min="7171" max="7171" width="6.6640625" style="4" bestFit="1" customWidth="1"/>
    <col min="7172" max="7172" width="32.6640625" style="4" customWidth="1"/>
    <col min="7173" max="7173" width="26.6640625" style="4" customWidth="1"/>
    <col min="7174" max="7174" width="12.33203125" style="4" customWidth="1"/>
    <col min="7175" max="7175" width="55.6640625" style="4" bestFit="1" customWidth="1"/>
    <col min="7176" max="7176" width="13.6640625" style="4" customWidth="1"/>
    <col min="7177" max="7177" width="12.33203125" style="4" customWidth="1"/>
    <col min="7178" max="7178" width="4.88671875" style="4" customWidth="1"/>
    <col min="7179" max="7426" width="9.33203125" style="4"/>
    <col min="7427" max="7427" width="6.6640625" style="4" bestFit="1" customWidth="1"/>
    <col min="7428" max="7428" width="32.6640625" style="4" customWidth="1"/>
    <col min="7429" max="7429" width="26.6640625" style="4" customWidth="1"/>
    <col min="7430" max="7430" width="12.33203125" style="4" customWidth="1"/>
    <col min="7431" max="7431" width="55.6640625" style="4" bestFit="1" customWidth="1"/>
    <col min="7432" max="7432" width="13.6640625" style="4" customWidth="1"/>
    <col min="7433" max="7433" width="12.33203125" style="4" customWidth="1"/>
    <col min="7434" max="7434" width="4.88671875" style="4" customWidth="1"/>
    <col min="7435" max="7682" width="9.33203125" style="4"/>
    <col min="7683" max="7683" width="6.6640625" style="4" bestFit="1" customWidth="1"/>
    <col min="7684" max="7684" width="32.6640625" style="4" customWidth="1"/>
    <col min="7685" max="7685" width="26.6640625" style="4" customWidth="1"/>
    <col min="7686" max="7686" width="12.33203125" style="4" customWidth="1"/>
    <col min="7687" max="7687" width="55.6640625" style="4" bestFit="1" customWidth="1"/>
    <col min="7688" max="7688" width="13.6640625" style="4" customWidth="1"/>
    <col min="7689" max="7689" width="12.33203125" style="4" customWidth="1"/>
    <col min="7690" max="7690" width="4.88671875" style="4" customWidth="1"/>
    <col min="7691" max="7938" width="9.33203125" style="4"/>
    <col min="7939" max="7939" width="6.6640625" style="4" bestFit="1" customWidth="1"/>
    <col min="7940" max="7940" width="32.6640625" style="4" customWidth="1"/>
    <col min="7941" max="7941" width="26.6640625" style="4" customWidth="1"/>
    <col min="7942" max="7942" width="12.33203125" style="4" customWidth="1"/>
    <col min="7943" max="7943" width="55.6640625" style="4" bestFit="1" customWidth="1"/>
    <col min="7944" max="7944" width="13.6640625" style="4" customWidth="1"/>
    <col min="7945" max="7945" width="12.33203125" style="4" customWidth="1"/>
    <col min="7946" max="7946" width="4.88671875" style="4" customWidth="1"/>
    <col min="7947" max="8194" width="9.33203125" style="4"/>
    <col min="8195" max="8195" width="6.6640625" style="4" bestFit="1" customWidth="1"/>
    <col min="8196" max="8196" width="32.6640625" style="4" customWidth="1"/>
    <col min="8197" max="8197" width="26.6640625" style="4" customWidth="1"/>
    <col min="8198" max="8198" width="12.33203125" style="4" customWidth="1"/>
    <col min="8199" max="8199" width="55.6640625" style="4" bestFit="1" customWidth="1"/>
    <col min="8200" max="8200" width="13.6640625" style="4" customWidth="1"/>
    <col min="8201" max="8201" width="12.33203125" style="4" customWidth="1"/>
    <col min="8202" max="8202" width="4.88671875" style="4" customWidth="1"/>
    <col min="8203" max="8450" width="9.33203125" style="4"/>
    <col min="8451" max="8451" width="6.6640625" style="4" bestFit="1" customWidth="1"/>
    <col min="8452" max="8452" width="32.6640625" style="4" customWidth="1"/>
    <col min="8453" max="8453" width="26.6640625" style="4" customWidth="1"/>
    <col min="8454" max="8454" width="12.33203125" style="4" customWidth="1"/>
    <col min="8455" max="8455" width="55.6640625" style="4" bestFit="1" customWidth="1"/>
    <col min="8456" max="8456" width="13.6640625" style="4" customWidth="1"/>
    <col min="8457" max="8457" width="12.33203125" style="4" customWidth="1"/>
    <col min="8458" max="8458" width="4.88671875" style="4" customWidth="1"/>
    <col min="8459" max="8706" width="9.33203125" style="4"/>
    <col min="8707" max="8707" width="6.6640625" style="4" bestFit="1" customWidth="1"/>
    <col min="8708" max="8708" width="32.6640625" style="4" customWidth="1"/>
    <col min="8709" max="8709" width="26.6640625" style="4" customWidth="1"/>
    <col min="8710" max="8710" width="12.33203125" style="4" customWidth="1"/>
    <col min="8711" max="8711" width="55.6640625" style="4" bestFit="1" customWidth="1"/>
    <col min="8712" max="8712" width="13.6640625" style="4" customWidth="1"/>
    <col min="8713" max="8713" width="12.33203125" style="4" customWidth="1"/>
    <col min="8714" max="8714" width="4.88671875" style="4" customWidth="1"/>
    <col min="8715" max="8962" width="9.33203125" style="4"/>
    <col min="8963" max="8963" width="6.6640625" style="4" bestFit="1" customWidth="1"/>
    <col min="8964" max="8964" width="32.6640625" style="4" customWidth="1"/>
    <col min="8965" max="8965" width="26.6640625" style="4" customWidth="1"/>
    <col min="8966" max="8966" width="12.33203125" style="4" customWidth="1"/>
    <col min="8967" max="8967" width="55.6640625" style="4" bestFit="1" customWidth="1"/>
    <col min="8968" max="8968" width="13.6640625" style="4" customWidth="1"/>
    <col min="8969" max="8969" width="12.33203125" style="4" customWidth="1"/>
    <col min="8970" max="8970" width="4.88671875" style="4" customWidth="1"/>
    <col min="8971" max="9218" width="9.33203125" style="4"/>
    <col min="9219" max="9219" width="6.6640625" style="4" bestFit="1" customWidth="1"/>
    <col min="9220" max="9220" width="32.6640625" style="4" customWidth="1"/>
    <col min="9221" max="9221" width="26.6640625" style="4" customWidth="1"/>
    <col min="9222" max="9222" width="12.33203125" style="4" customWidth="1"/>
    <col min="9223" max="9223" width="55.6640625" style="4" bestFit="1" customWidth="1"/>
    <col min="9224" max="9224" width="13.6640625" style="4" customWidth="1"/>
    <col min="9225" max="9225" width="12.33203125" style="4" customWidth="1"/>
    <col min="9226" max="9226" width="4.88671875" style="4" customWidth="1"/>
    <col min="9227" max="9474" width="9.33203125" style="4"/>
    <col min="9475" max="9475" width="6.6640625" style="4" bestFit="1" customWidth="1"/>
    <col min="9476" max="9476" width="32.6640625" style="4" customWidth="1"/>
    <col min="9477" max="9477" width="26.6640625" style="4" customWidth="1"/>
    <col min="9478" max="9478" width="12.33203125" style="4" customWidth="1"/>
    <col min="9479" max="9479" width="55.6640625" style="4" bestFit="1" customWidth="1"/>
    <col min="9480" max="9480" width="13.6640625" style="4" customWidth="1"/>
    <col min="9481" max="9481" width="12.33203125" style="4" customWidth="1"/>
    <col min="9482" max="9482" width="4.88671875" style="4" customWidth="1"/>
    <col min="9483" max="9730" width="9.33203125" style="4"/>
    <col min="9731" max="9731" width="6.6640625" style="4" bestFit="1" customWidth="1"/>
    <col min="9732" max="9732" width="32.6640625" style="4" customWidth="1"/>
    <col min="9733" max="9733" width="26.6640625" style="4" customWidth="1"/>
    <col min="9734" max="9734" width="12.33203125" style="4" customWidth="1"/>
    <col min="9735" max="9735" width="55.6640625" style="4" bestFit="1" customWidth="1"/>
    <col min="9736" max="9736" width="13.6640625" style="4" customWidth="1"/>
    <col min="9737" max="9737" width="12.33203125" style="4" customWidth="1"/>
    <col min="9738" max="9738" width="4.88671875" style="4" customWidth="1"/>
    <col min="9739" max="9986" width="9.33203125" style="4"/>
    <col min="9987" max="9987" width="6.6640625" style="4" bestFit="1" customWidth="1"/>
    <col min="9988" max="9988" width="32.6640625" style="4" customWidth="1"/>
    <col min="9989" max="9989" width="26.6640625" style="4" customWidth="1"/>
    <col min="9990" max="9990" width="12.33203125" style="4" customWidth="1"/>
    <col min="9991" max="9991" width="55.6640625" style="4" bestFit="1" customWidth="1"/>
    <col min="9992" max="9992" width="13.6640625" style="4" customWidth="1"/>
    <col min="9993" max="9993" width="12.33203125" style="4" customWidth="1"/>
    <col min="9994" max="9994" width="4.88671875" style="4" customWidth="1"/>
    <col min="9995" max="10242" width="9.33203125" style="4"/>
    <col min="10243" max="10243" width="6.6640625" style="4" bestFit="1" customWidth="1"/>
    <col min="10244" max="10244" width="32.6640625" style="4" customWidth="1"/>
    <col min="10245" max="10245" width="26.6640625" style="4" customWidth="1"/>
    <col min="10246" max="10246" width="12.33203125" style="4" customWidth="1"/>
    <col min="10247" max="10247" width="55.6640625" style="4" bestFit="1" customWidth="1"/>
    <col min="10248" max="10248" width="13.6640625" style="4" customWidth="1"/>
    <col min="10249" max="10249" width="12.33203125" style="4" customWidth="1"/>
    <col min="10250" max="10250" width="4.88671875" style="4" customWidth="1"/>
    <col min="10251" max="10498" width="9.33203125" style="4"/>
    <col min="10499" max="10499" width="6.6640625" style="4" bestFit="1" customWidth="1"/>
    <col min="10500" max="10500" width="32.6640625" style="4" customWidth="1"/>
    <col min="10501" max="10501" width="26.6640625" style="4" customWidth="1"/>
    <col min="10502" max="10502" width="12.33203125" style="4" customWidth="1"/>
    <col min="10503" max="10503" width="55.6640625" style="4" bestFit="1" customWidth="1"/>
    <col min="10504" max="10504" width="13.6640625" style="4" customWidth="1"/>
    <col min="10505" max="10505" width="12.33203125" style="4" customWidth="1"/>
    <col min="10506" max="10506" width="4.88671875" style="4" customWidth="1"/>
    <col min="10507" max="10754" width="9.33203125" style="4"/>
    <col min="10755" max="10755" width="6.6640625" style="4" bestFit="1" customWidth="1"/>
    <col min="10756" max="10756" width="32.6640625" style="4" customWidth="1"/>
    <col min="10757" max="10757" width="26.6640625" style="4" customWidth="1"/>
    <col min="10758" max="10758" width="12.33203125" style="4" customWidth="1"/>
    <col min="10759" max="10759" width="55.6640625" style="4" bestFit="1" customWidth="1"/>
    <col min="10760" max="10760" width="13.6640625" style="4" customWidth="1"/>
    <col min="10761" max="10761" width="12.33203125" style="4" customWidth="1"/>
    <col min="10762" max="10762" width="4.88671875" style="4" customWidth="1"/>
    <col min="10763" max="11010" width="9.33203125" style="4"/>
    <col min="11011" max="11011" width="6.6640625" style="4" bestFit="1" customWidth="1"/>
    <col min="11012" max="11012" width="32.6640625" style="4" customWidth="1"/>
    <col min="11013" max="11013" width="26.6640625" style="4" customWidth="1"/>
    <col min="11014" max="11014" width="12.33203125" style="4" customWidth="1"/>
    <col min="11015" max="11015" width="55.6640625" style="4" bestFit="1" customWidth="1"/>
    <col min="11016" max="11016" width="13.6640625" style="4" customWidth="1"/>
    <col min="11017" max="11017" width="12.33203125" style="4" customWidth="1"/>
    <col min="11018" max="11018" width="4.88671875" style="4" customWidth="1"/>
    <col min="11019" max="11266" width="9.33203125" style="4"/>
    <col min="11267" max="11267" width="6.6640625" style="4" bestFit="1" customWidth="1"/>
    <col min="11268" max="11268" width="32.6640625" style="4" customWidth="1"/>
    <col min="11269" max="11269" width="26.6640625" style="4" customWidth="1"/>
    <col min="11270" max="11270" width="12.33203125" style="4" customWidth="1"/>
    <col min="11271" max="11271" width="55.6640625" style="4" bestFit="1" customWidth="1"/>
    <col min="11272" max="11272" width="13.6640625" style="4" customWidth="1"/>
    <col min="11273" max="11273" width="12.33203125" style="4" customWidth="1"/>
    <col min="11274" max="11274" width="4.88671875" style="4" customWidth="1"/>
    <col min="11275" max="11522" width="9.33203125" style="4"/>
    <col min="11523" max="11523" width="6.6640625" style="4" bestFit="1" customWidth="1"/>
    <col min="11524" max="11524" width="32.6640625" style="4" customWidth="1"/>
    <col min="11525" max="11525" width="26.6640625" style="4" customWidth="1"/>
    <col min="11526" max="11526" width="12.33203125" style="4" customWidth="1"/>
    <col min="11527" max="11527" width="55.6640625" style="4" bestFit="1" customWidth="1"/>
    <col min="11528" max="11528" width="13.6640625" style="4" customWidth="1"/>
    <col min="11529" max="11529" width="12.33203125" style="4" customWidth="1"/>
    <col min="11530" max="11530" width="4.88671875" style="4" customWidth="1"/>
    <col min="11531" max="11778" width="9.33203125" style="4"/>
    <col min="11779" max="11779" width="6.6640625" style="4" bestFit="1" customWidth="1"/>
    <col min="11780" max="11780" width="32.6640625" style="4" customWidth="1"/>
    <col min="11781" max="11781" width="26.6640625" style="4" customWidth="1"/>
    <col min="11782" max="11782" width="12.33203125" style="4" customWidth="1"/>
    <col min="11783" max="11783" width="55.6640625" style="4" bestFit="1" customWidth="1"/>
    <col min="11784" max="11784" width="13.6640625" style="4" customWidth="1"/>
    <col min="11785" max="11785" width="12.33203125" style="4" customWidth="1"/>
    <col min="11786" max="11786" width="4.88671875" style="4" customWidth="1"/>
    <col min="11787" max="12034" width="9.33203125" style="4"/>
    <col min="12035" max="12035" width="6.6640625" style="4" bestFit="1" customWidth="1"/>
    <col min="12036" max="12036" width="32.6640625" style="4" customWidth="1"/>
    <col min="12037" max="12037" width="26.6640625" style="4" customWidth="1"/>
    <col min="12038" max="12038" width="12.33203125" style="4" customWidth="1"/>
    <col min="12039" max="12039" width="55.6640625" style="4" bestFit="1" customWidth="1"/>
    <col min="12040" max="12040" width="13.6640625" style="4" customWidth="1"/>
    <col min="12041" max="12041" width="12.33203125" style="4" customWidth="1"/>
    <col min="12042" max="12042" width="4.88671875" style="4" customWidth="1"/>
    <col min="12043" max="12290" width="9.33203125" style="4"/>
    <col min="12291" max="12291" width="6.6640625" style="4" bestFit="1" customWidth="1"/>
    <col min="12292" max="12292" width="32.6640625" style="4" customWidth="1"/>
    <col min="12293" max="12293" width="26.6640625" style="4" customWidth="1"/>
    <col min="12294" max="12294" width="12.33203125" style="4" customWidth="1"/>
    <col min="12295" max="12295" width="55.6640625" style="4" bestFit="1" customWidth="1"/>
    <col min="12296" max="12296" width="13.6640625" style="4" customWidth="1"/>
    <col min="12297" max="12297" width="12.33203125" style="4" customWidth="1"/>
    <col min="12298" max="12298" width="4.88671875" style="4" customWidth="1"/>
    <col min="12299" max="12546" width="9.33203125" style="4"/>
    <col min="12547" max="12547" width="6.6640625" style="4" bestFit="1" customWidth="1"/>
    <col min="12548" max="12548" width="32.6640625" style="4" customWidth="1"/>
    <col min="12549" max="12549" width="26.6640625" style="4" customWidth="1"/>
    <col min="12550" max="12550" width="12.33203125" style="4" customWidth="1"/>
    <col min="12551" max="12551" width="55.6640625" style="4" bestFit="1" customWidth="1"/>
    <col min="12552" max="12552" width="13.6640625" style="4" customWidth="1"/>
    <col min="12553" max="12553" width="12.33203125" style="4" customWidth="1"/>
    <col min="12554" max="12554" width="4.88671875" style="4" customWidth="1"/>
    <col min="12555" max="12802" width="9.33203125" style="4"/>
    <col min="12803" max="12803" width="6.6640625" style="4" bestFit="1" customWidth="1"/>
    <col min="12804" max="12804" width="32.6640625" style="4" customWidth="1"/>
    <col min="12805" max="12805" width="26.6640625" style="4" customWidth="1"/>
    <col min="12806" max="12806" width="12.33203125" style="4" customWidth="1"/>
    <col min="12807" max="12807" width="55.6640625" style="4" bestFit="1" customWidth="1"/>
    <col min="12808" max="12808" width="13.6640625" style="4" customWidth="1"/>
    <col min="12809" max="12809" width="12.33203125" style="4" customWidth="1"/>
    <col min="12810" max="12810" width="4.88671875" style="4" customWidth="1"/>
    <col min="12811" max="13058" width="9.33203125" style="4"/>
    <col min="13059" max="13059" width="6.6640625" style="4" bestFit="1" customWidth="1"/>
    <col min="13060" max="13060" width="32.6640625" style="4" customWidth="1"/>
    <col min="13061" max="13061" width="26.6640625" style="4" customWidth="1"/>
    <col min="13062" max="13062" width="12.33203125" style="4" customWidth="1"/>
    <col min="13063" max="13063" width="55.6640625" style="4" bestFit="1" customWidth="1"/>
    <col min="13064" max="13064" width="13.6640625" style="4" customWidth="1"/>
    <col min="13065" max="13065" width="12.33203125" style="4" customWidth="1"/>
    <col min="13066" max="13066" width="4.88671875" style="4" customWidth="1"/>
    <col min="13067" max="13314" width="9.33203125" style="4"/>
    <col min="13315" max="13315" width="6.6640625" style="4" bestFit="1" customWidth="1"/>
    <col min="13316" max="13316" width="32.6640625" style="4" customWidth="1"/>
    <col min="13317" max="13317" width="26.6640625" style="4" customWidth="1"/>
    <col min="13318" max="13318" width="12.33203125" style="4" customWidth="1"/>
    <col min="13319" max="13319" width="55.6640625" style="4" bestFit="1" customWidth="1"/>
    <col min="13320" max="13320" width="13.6640625" style="4" customWidth="1"/>
    <col min="13321" max="13321" width="12.33203125" style="4" customWidth="1"/>
    <col min="13322" max="13322" width="4.88671875" style="4" customWidth="1"/>
    <col min="13323" max="13570" width="9.33203125" style="4"/>
    <col min="13571" max="13571" width="6.6640625" style="4" bestFit="1" customWidth="1"/>
    <col min="13572" max="13572" width="32.6640625" style="4" customWidth="1"/>
    <col min="13573" max="13573" width="26.6640625" style="4" customWidth="1"/>
    <col min="13574" max="13574" width="12.33203125" style="4" customWidth="1"/>
    <col min="13575" max="13575" width="55.6640625" style="4" bestFit="1" customWidth="1"/>
    <col min="13576" max="13576" width="13.6640625" style="4" customWidth="1"/>
    <col min="13577" max="13577" width="12.33203125" style="4" customWidth="1"/>
    <col min="13578" max="13578" width="4.88671875" style="4" customWidth="1"/>
    <col min="13579" max="13826" width="9.33203125" style="4"/>
    <col min="13827" max="13827" width="6.6640625" style="4" bestFit="1" customWidth="1"/>
    <col min="13828" max="13828" width="32.6640625" style="4" customWidth="1"/>
    <col min="13829" max="13829" width="26.6640625" style="4" customWidth="1"/>
    <col min="13830" max="13830" width="12.33203125" style="4" customWidth="1"/>
    <col min="13831" max="13831" width="55.6640625" style="4" bestFit="1" customWidth="1"/>
    <col min="13832" max="13832" width="13.6640625" style="4" customWidth="1"/>
    <col min="13833" max="13833" width="12.33203125" style="4" customWidth="1"/>
    <col min="13834" max="13834" width="4.88671875" style="4" customWidth="1"/>
    <col min="13835" max="14082" width="9.33203125" style="4"/>
    <col min="14083" max="14083" width="6.6640625" style="4" bestFit="1" customWidth="1"/>
    <col min="14084" max="14084" width="32.6640625" style="4" customWidth="1"/>
    <col min="14085" max="14085" width="26.6640625" style="4" customWidth="1"/>
    <col min="14086" max="14086" width="12.33203125" style="4" customWidth="1"/>
    <col min="14087" max="14087" width="55.6640625" style="4" bestFit="1" customWidth="1"/>
    <col min="14088" max="14088" width="13.6640625" style="4" customWidth="1"/>
    <col min="14089" max="14089" width="12.33203125" style="4" customWidth="1"/>
    <col min="14090" max="14090" width="4.88671875" style="4" customWidth="1"/>
    <col min="14091" max="14338" width="9.33203125" style="4"/>
    <col min="14339" max="14339" width="6.6640625" style="4" bestFit="1" customWidth="1"/>
    <col min="14340" max="14340" width="32.6640625" style="4" customWidth="1"/>
    <col min="14341" max="14341" width="26.6640625" style="4" customWidth="1"/>
    <col min="14342" max="14342" width="12.33203125" style="4" customWidth="1"/>
    <col min="14343" max="14343" width="55.6640625" style="4" bestFit="1" customWidth="1"/>
    <col min="14344" max="14344" width="13.6640625" style="4" customWidth="1"/>
    <col min="14345" max="14345" width="12.33203125" style="4" customWidth="1"/>
    <col min="14346" max="14346" width="4.88671875" style="4" customWidth="1"/>
    <col min="14347" max="14594" width="9.33203125" style="4"/>
    <col min="14595" max="14595" width="6.6640625" style="4" bestFit="1" customWidth="1"/>
    <col min="14596" max="14596" width="32.6640625" style="4" customWidth="1"/>
    <col min="14597" max="14597" width="26.6640625" style="4" customWidth="1"/>
    <col min="14598" max="14598" width="12.33203125" style="4" customWidth="1"/>
    <col min="14599" max="14599" width="55.6640625" style="4" bestFit="1" customWidth="1"/>
    <col min="14600" max="14600" width="13.6640625" style="4" customWidth="1"/>
    <col min="14601" max="14601" width="12.33203125" style="4" customWidth="1"/>
    <col min="14602" max="14602" width="4.88671875" style="4" customWidth="1"/>
    <col min="14603" max="14850" width="9.33203125" style="4"/>
    <col min="14851" max="14851" width="6.6640625" style="4" bestFit="1" customWidth="1"/>
    <col min="14852" max="14852" width="32.6640625" style="4" customWidth="1"/>
    <col min="14853" max="14853" width="26.6640625" style="4" customWidth="1"/>
    <col min="14854" max="14854" width="12.33203125" style="4" customWidth="1"/>
    <col min="14855" max="14855" width="55.6640625" style="4" bestFit="1" customWidth="1"/>
    <col min="14856" max="14856" width="13.6640625" style="4" customWidth="1"/>
    <col min="14857" max="14857" width="12.33203125" style="4" customWidth="1"/>
    <col min="14858" max="14858" width="4.88671875" style="4" customWidth="1"/>
    <col min="14859" max="15106" width="9.33203125" style="4"/>
    <col min="15107" max="15107" width="6.6640625" style="4" bestFit="1" customWidth="1"/>
    <col min="15108" max="15108" width="32.6640625" style="4" customWidth="1"/>
    <col min="15109" max="15109" width="26.6640625" style="4" customWidth="1"/>
    <col min="15110" max="15110" width="12.33203125" style="4" customWidth="1"/>
    <col min="15111" max="15111" width="55.6640625" style="4" bestFit="1" customWidth="1"/>
    <col min="15112" max="15112" width="13.6640625" style="4" customWidth="1"/>
    <col min="15113" max="15113" width="12.33203125" style="4" customWidth="1"/>
    <col min="15114" max="15114" width="4.88671875" style="4" customWidth="1"/>
    <col min="15115" max="15362" width="9.33203125" style="4"/>
    <col min="15363" max="15363" width="6.6640625" style="4" bestFit="1" customWidth="1"/>
    <col min="15364" max="15364" width="32.6640625" style="4" customWidth="1"/>
    <col min="15365" max="15365" width="26.6640625" style="4" customWidth="1"/>
    <col min="15366" max="15366" width="12.33203125" style="4" customWidth="1"/>
    <col min="15367" max="15367" width="55.6640625" style="4" bestFit="1" customWidth="1"/>
    <col min="15368" max="15368" width="13.6640625" style="4" customWidth="1"/>
    <col min="15369" max="15369" width="12.33203125" style="4" customWidth="1"/>
    <col min="15370" max="15370" width="4.88671875" style="4" customWidth="1"/>
    <col min="15371" max="15618" width="9.33203125" style="4"/>
    <col min="15619" max="15619" width="6.6640625" style="4" bestFit="1" customWidth="1"/>
    <col min="15620" max="15620" width="32.6640625" style="4" customWidth="1"/>
    <col min="15621" max="15621" width="26.6640625" style="4" customWidth="1"/>
    <col min="15622" max="15622" width="12.33203125" style="4" customWidth="1"/>
    <col min="15623" max="15623" width="55.6640625" style="4" bestFit="1" customWidth="1"/>
    <col min="15624" max="15624" width="13.6640625" style="4" customWidth="1"/>
    <col min="15625" max="15625" width="12.33203125" style="4" customWidth="1"/>
    <col min="15626" max="15626" width="4.88671875" style="4" customWidth="1"/>
    <col min="15627" max="15874" width="9.33203125" style="4"/>
    <col min="15875" max="15875" width="6.6640625" style="4" bestFit="1" customWidth="1"/>
    <col min="15876" max="15876" width="32.6640625" style="4" customWidth="1"/>
    <col min="15877" max="15877" width="26.6640625" style="4" customWidth="1"/>
    <col min="15878" max="15878" width="12.33203125" style="4" customWidth="1"/>
    <col min="15879" max="15879" width="55.6640625" style="4" bestFit="1" customWidth="1"/>
    <col min="15880" max="15880" width="13.6640625" style="4" customWidth="1"/>
    <col min="15881" max="15881" width="12.33203125" style="4" customWidth="1"/>
    <col min="15882" max="15882" width="4.88671875" style="4" customWidth="1"/>
    <col min="15883" max="16130" width="9.33203125" style="4"/>
    <col min="16131" max="16131" width="6.6640625" style="4" bestFit="1" customWidth="1"/>
    <col min="16132" max="16132" width="32.6640625" style="4" customWidth="1"/>
    <col min="16133" max="16133" width="26.6640625" style="4" customWidth="1"/>
    <col min="16134" max="16134" width="12.33203125" style="4" customWidth="1"/>
    <col min="16135" max="16135" width="55.6640625" style="4" bestFit="1" customWidth="1"/>
    <col min="16136" max="16136" width="13.6640625" style="4" customWidth="1"/>
    <col min="16137" max="16137" width="12.33203125" style="4" customWidth="1"/>
    <col min="16138" max="16138" width="4.88671875" style="4" customWidth="1"/>
    <col min="16139" max="16384" width="9.33203125" style="4"/>
  </cols>
  <sheetData>
    <row r="1" spans="1:10" s="8" customFormat="1" ht="115.2" customHeight="1" x14ac:dyDescent="0.3">
      <c r="A1" s="205" t="s">
        <v>249</v>
      </c>
      <c r="B1" s="206"/>
      <c r="C1" s="206"/>
      <c r="D1" s="206"/>
      <c r="E1" s="206"/>
      <c r="F1" s="206"/>
      <c r="G1" s="206"/>
      <c r="H1" s="206"/>
      <c r="I1" s="206"/>
      <c r="J1" s="7"/>
    </row>
    <row r="2" spans="1:10" s="8" customFormat="1" x14ac:dyDescent="0.3">
      <c r="A2" s="207" t="s">
        <v>0</v>
      </c>
      <c r="B2" s="207"/>
      <c r="C2" s="208"/>
      <c r="D2" s="208"/>
      <c r="E2" s="208"/>
      <c r="F2" s="208"/>
      <c r="G2" s="208"/>
      <c r="H2" s="208"/>
      <c r="I2" s="208"/>
      <c r="J2" s="7"/>
    </row>
    <row r="3" spans="1:10" s="8" customFormat="1" x14ac:dyDescent="0.3">
      <c r="A3" s="207" t="s">
        <v>1</v>
      </c>
      <c r="B3" s="207"/>
      <c r="C3" s="208"/>
      <c r="D3" s="208"/>
      <c r="E3" s="208"/>
      <c r="F3" s="208"/>
      <c r="G3" s="208"/>
      <c r="H3" s="208"/>
      <c r="I3" s="208"/>
      <c r="J3" s="7"/>
    </row>
    <row r="4" spans="1:10" s="8" customFormat="1" ht="29.25" customHeight="1" x14ac:dyDescent="0.3">
      <c r="A4" s="222" t="s">
        <v>119</v>
      </c>
      <c r="B4" s="223"/>
      <c r="C4" s="68"/>
      <c r="D4" s="219" t="s">
        <v>138</v>
      </c>
      <c r="E4" s="220"/>
      <c r="F4" s="86">
        <v>4</v>
      </c>
      <c r="G4" s="221" t="s">
        <v>139</v>
      </c>
      <c r="H4" s="145"/>
      <c r="I4" s="86"/>
      <c r="J4" s="7"/>
    </row>
    <row r="5" spans="1:10" s="8" customFormat="1" x14ac:dyDescent="0.3">
      <c r="A5" s="207" t="s">
        <v>2</v>
      </c>
      <c r="B5" s="207"/>
      <c r="C5" s="208" t="s">
        <v>29</v>
      </c>
      <c r="D5" s="208"/>
      <c r="E5" s="208"/>
      <c r="F5" s="208"/>
      <c r="G5" s="208"/>
      <c r="H5" s="208"/>
      <c r="I5" s="208"/>
      <c r="J5" s="7"/>
    </row>
    <row r="6" spans="1:10" s="8" customFormat="1" ht="15.6" thickBot="1" x14ac:dyDescent="0.35">
      <c r="A6" s="9"/>
      <c r="B6" s="7"/>
      <c r="C6" s="211" t="s">
        <v>3</v>
      </c>
      <c r="D6" s="211"/>
      <c r="E6" s="211"/>
      <c r="F6" s="211"/>
      <c r="G6" s="211"/>
      <c r="H6" s="89"/>
      <c r="I6" s="7"/>
      <c r="J6" s="7"/>
    </row>
    <row r="7" spans="1:10" s="8" customFormat="1" ht="47.4" customHeight="1" thickBot="1" x14ac:dyDescent="0.35">
      <c r="A7" s="9"/>
      <c r="B7" s="7"/>
      <c r="C7" s="131" t="s">
        <v>4</v>
      </c>
      <c r="D7" s="132"/>
      <c r="E7" s="133"/>
      <c r="F7" s="82" t="s">
        <v>131</v>
      </c>
      <c r="G7" s="12" t="s">
        <v>20</v>
      </c>
      <c r="H7" s="89"/>
      <c r="I7" s="7"/>
      <c r="J7" s="7"/>
    </row>
    <row r="8" spans="1:10" s="8" customFormat="1" x14ac:dyDescent="0.3">
      <c r="A8" s="9"/>
      <c r="B8" s="13"/>
      <c r="C8" s="140" t="s">
        <v>6</v>
      </c>
      <c r="D8" s="141"/>
      <c r="E8" s="142"/>
      <c r="F8" s="15">
        <f>H24</f>
        <v>22</v>
      </c>
      <c r="G8" s="16">
        <f>I24</f>
        <v>0</v>
      </c>
      <c r="H8" s="89"/>
      <c r="I8" s="7"/>
      <c r="J8" s="7"/>
    </row>
    <row r="9" spans="1:10" s="8" customFormat="1" x14ac:dyDescent="0.3">
      <c r="A9" s="9"/>
      <c r="B9" s="13"/>
      <c r="C9" s="143" t="s">
        <v>7</v>
      </c>
      <c r="D9" s="144"/>
      <c r="E9" s="145"/>
      <c r="F9" s="18">
        <f>H62</f>
        <v>63</v>
      </c>
      <c r="G9" s="16">
        <f>I62</f>
        <v>0</v>
      </c>
      <c r="H9" s="89"/>
      <c r="I9" s="7"/>
      <c r="J9" s="7"/>
    </row>
    <row r="10" spans="1:10" s="8" customFormat="1" ht="15" thickBot="1" x14ac:dyDescent="0.35">
      <c r="A10" s="9"/>
      <c r="B10" s="7"/>
      <c r="C10" s="146" t="s">
        <v>30</v>
      </c>
      <c r="D10" s="147"/>
      <c r="E10" s="148"/>
      <c r="F10" s="18">
        <f>H74</f>
        <v>15</v>
      </c>
      <c r="G10" s="19">
        <f>I74</f>
        <v>0</v>
      </c>
      <c r="H10" s="89"/>
      <c r="I10" s="7"/>
      <c r="J10" s="7"/>
    </row>
    <row r="11" spans="1:10" s="8" customFormat="1" ht="15" thickBot="1" x14ac:dyDescent="0.35">
      <c r="A11" s="9"/>
      <c r="B11" s="7"/>
      <c r="C11" s="149" t="s">
        <v>8</v>
      </c>
      <c r="D11" s="150"/>
      <c r="E11" s="151"/>
      <c r="F11" s="21">
        <f>SUM(F8:F10)</f>
        <v>100</v>
      </c>
      <c r="G11" s="22">
        <f>SUM(G8:G10)</f>
        <v>0</v>
      </c>
      <c r="H11" s="89"/>
      <c r="I11" s="7"/>
      <c r="J11" s="7"/>
    </row>
    <row r="12" spans="1:10" s="8" customFormat="1" x14ac:dyDescent="0.3">
      <c r="A12" s="9"/>
      <c r="B12" s="7"/>
      <c r="C12" s="7"/>
      <c r="D12" s="7"/>
      <c r="E12" s="7"/>
      <c r="F12" s="7"/>
      <c r="G12" s="7"/>
      <c r="H12" s="89"/>
      <c r="I12" s="7"/>
      <c r="J12" s="7"/>
    </row>
    <row r="13" spans="1:10" s="8" customFormat="1" ht="9" customHeight="1" x14ac:dyDescent="0.3">
      <c r="A13" s="7"/>
      <c r="B13" s="7"/>
      <c r="C13" s="7"/>
      <c r="D13" s="7"/>
      <c r="E13" s="7"/>
      <c r="F13" s="7"/>
      <c r="G13" s="7"/>
      <c r="H13" s="89"/>
      <c r="I13" s="7"/>
      <c r="J13" s="7"/>
    </row>
    <row r="14" spans="1:10" s="8" customFormat="1" ht="29.4" customHeight="1" x14ac:dyDescent="0.3">
      <c r="A14" s="66" t="s">
        <v>9</v>
      </c>
      <c r="B14" s="66" t="s">
        <v>10</v>
      </c>
      <c r="C14" s="66" t="s">
        <v>144</v>
      </c>
      <c r="D14" s="212" t="s">
        <v>145</v>
      </c>
      <c r="E14" s="213"/>
      <c r="F14" s="64" t="s">
        <v>151</v>
      </c>
      <c r="G14" s="66" t="s">
        <v>146</v>
      </c>
      <c r="H14" s="66" t="s">
        <v>148</v>
      </c>
      <c r="I14" s="64" t="s">
        <v>15</v>
      </c>
      <c r="J14" s="7"/>
    </row>
    <row r="15" spans="1:10" s="8" customFormat="1" x14ac:dyDescent="0.3">
      <c r="A15" s="24" t="s">
        <v>55</v>
      </c>
      <c r="B15" s="24"/>
      <c r="C15" s="24"/>
      <c r="D15" s="24"/>
      <c r="E15" s="24"/>
      <c r="F15" s="24"/>
      <c r="G15" s="24"/>
      <c r="H15" s="24"/>
      <c r="I15" s="24"/>
      <c r="J15" s="7"/>
    </row>
    <row r="16" spans="1:10" s="8" customFormat="1" ht="63" customHeight="1" x14ac:dyDescent="0.3">
      <c r="A16" s="224" t="s">
        <v>140</v>
      </c>
      <c r="B16" s="224"/>
      <c r="C16" s="224"/>
      <c r="D16" s="224"/>
      <c r="E16" s="224"/>
      <c r="F16" s="224"/>
      <c r="G16" s="224"/>
      <c r="H16" s="224"/>
      <c r="I16" s="225"/>
      <c r="J16" s="7"/>
    </row>
    <row r="17" spans="1:10" s="8" customFormat="1" ht="166.5" customHeight="1" x14ac:dyDescent="0.3">
      <c r="A17" s="25">
        <v>1.1000000000000001</v>
      </c>
      <c r="B17" s="50" t="s">
        <v>149</v>
      </c>
      <c r="C17" s="48" t="s">
        <v>260</v>
      </c>
      <c r="D17" s="127" t="s">
        <v>150</v>
      </c>
      <c r="E17" s="128"/>
      <c r="F17" s="27"/>
      <c r="G17" s="55" t="s">
        <v>152</v>
      </c>
      <c r="H17" s="90">
        <v>5</v>
      </c>
      <c r="I17" s="29"/>
      <c r="J17" s="7"/>
    </row>
    <row r="18" spans="1:10" s="8" customFormat="1" ht="216" customHeight="1" x14ac:dyDescent="0.3">
      <c r="A18" s="25">
        <v>1.2</v>
      </c>
      <c r="B18" s="50" t="s">
        <v>154</v>
      </c>
      <c r="C18" s="55" t="s">
        <v>266</v>
      </c>
      <c r="D18" s="127" t="s">
        <v>150</v>
      </c>
      <c r="E18" s="128"/>
      <c r="F18" s="61"/>
      <c r="G18" s="50" t="s">
        <v>79</v>
      </c>
      <c r="H18" s="90">
        <f>IF(I18="N/A",0,3)</f>
        <v>3</v>
      </c>
      <c r="I18" s="29"/>
      <c r="J18" s="7"/>
    </row>
    <row r="19" spans="1:10" s="8" customFormat="1" ht="172.8" x14ac:dyDescent="0.3">
      <c r="A19" s="25">
        <v>1.3</v>
      </c>
      <c r="B19" s="6" t="s">
        <v>155</v>
      </c>
      <c r="C19" s="49" t="s">
        <v>261</v>
      </c>
      <c r="D19" s="127" t="s">
        <v>150</v>
      </c>
      <c r="E19" s="128"/>
      <c r="F19" s="31"/>
      <c r="G19" s="50" t="s">
        <v>156</v>
      </c>
      <c r="H19" s="90">
        <v>5</v>
      </c>
      <c r="I19" s="29"/>
      <c r="J19" s="7"/>
    </row>
    <row r="20" spans="1:10" s="8" customFormat="1" ht="157.5" customHeight="1" x14ac:dyDescent="0.3">
      <c r="A20" s="25">
        <v>1.4</v>
      </c>
      <c r="B20" s="6" t="s">
        <v>157</v>
      </c>
      <c r="C20" s="49" t="s">
        <v>262</v>
      </c>
      <c r="D20" s="127" t="s">
        <v>150</v>
      </c>
      <c r="E20" s="128"/>
      <c r="F20" s="31"/>
      <c r="G20" s="50" t="s">
        <v>63</v>
      </c>
      <c r="H20" s="90">
        <v>2</v>
      </c>
      <c r="I20" s="29"/>
      <c r="J20" s="7"/>
    </row>
    <row r="21" spans="1:10" s="8" customFormat="1" ht="183" customHeight="1" x14ac:dyDescent="0.3">
      <c r="A21" s="25">
        <v>1.5</v>
      </c>
      <c r="B21" s="6" t="s">
        <v>158</v>
      </c>
      <c r="C21" s="49" t="s">
        <v>263</v>
      </c>
      <c r="D21" s="127" t="s">
        <v>150</v>
      </c>
      <c r="E21" s="128"/>
      <c r="F21" s="31"/>
      <c r="G21" s="50" t="s">
        <v>161</v>
      </c>
      <c r="H21" s="90">
        <v>2</v>
      </c>
      <c r="I21" s="29"/>
      <c r="J21" s="7"/>
    </row>
    <row r="22" spans="1:10" s="8" customFormat="1" ht="158.4" x14ac:dyDescent="0.3">
      <c r="A22" s="25">
        <v>1.6</v>
      </c>
      <c r="B22" s="6" t="s">
        <v>159</v>
      </c>
      <c r="C22" s="49" t="s">
        <v>264</v>
      </c>
      <c r="D22" s="127" t="s">
        <v>150</v>
      </c>
      <c r="E22" s="128"/>
      <c r="F22" s="31"/>
      <c r="G22" s="50" t="s">
        <v>160</v>
      </c>
      <c r="H22" s="90">
        <v>2</v>
      </c>
      <c r="I22" s="29"/>
      <c r="J22" s="7"/>
    </row>
    <row r="23" spans="1:10" s="8" customFormat="1" ht="230.4" x14ac:dyDescent="0.3">
      <c r="A23" s="25">
        <v>1.7</v>
      </c>
      <c r="B23" s="62" t="s">
        <v>162</v>
      </c>
      <c r="C23" s="49" t="s">
        <v>163</v>
      </c>
      <c r="D23" s="129" t="s">
        <v>150</v>
      </c>
      <c r="E23" s="130"/>
      <c r="F23" s="31"/>
      <c r="G23" s="50" t="s">
        <v>164</v>
      </c>
      <c r="H23" s="90">
        <f>IF(I23="N/A",0, 3)</f>
        <v>3</v>
      </c>
      <c r="I23" s="29"/>
      <c r="J23" s="7"/>
    </row>
    <row r="24" spans="1:10" s="8" customFormat="1" x14ac:dyDescent="0.3">
      <c r="A24" s="214"/>
      <c r="B24" s="215"/>
      <c r="C24" s="215"/>
      <c r="D24" s="215"/>
      <c r="E24" s="216"/>
      <c r="F24" s="32"/>
      <c r="G24" s="33" t="s">
        <v>16</v>
      </c>
      <c r="H24" s="90">
        <f>SUM(H17:H23)</f>
        <v>22</v>
      </c>
      <c r="I24" s="34">
        <f>SUM(I17:I22)</f>
        <v>0</v>
      </c>
      <c r="J24" s="7"/>
    </row>
    <row r="25" spans="1:10" s="83" customFormat="1" ht="13.95" customHeight="1" x14ac:dyDescent="0.3">
      <c r="A25" s="217" t="s">
        <v>135</v>
      </c>
      <c r="B25" s="217"/>
      <c r="C25" s="217"/>
      <c r="D25" s="217"/>
      <c r="E25" s="217"/>
      <c r="F25" s="217"/>
      <c r="G25" s="217"/>
      <c r="H25" s="217"/>
      <c r="I25" s="218"/>
      <c r="J25" s="13"/>
    </row>
    <row r="26" spans="1:10" s="8" customFormat="1" ht="48.6" customHeight="1" x14ac:dyDescent="0.3">
      <c r="A26" s="226" t="s">
        <v>141</v>
      </c>
      <c r="B26" s="226"/>
      <c r="C26" s="226"/>
      <c r="D26" s="226"/>
      <c r="E26" s="226"/>
      <c r="F26" s="226"/>
      <c r="G26" s="226"/>
      <c r="H26" s="226"/>
      <c r="I26" s="227"/>
      <c r="J26" s="7"/>
    </row>
    <row r="27" spans="1:10" s="8" customFormat="1" ht="33" customHeight="1" x14ac:dyDescent="0.3">
      <c r="A27" s="155">
        <v>2.1</v>
      </c>
      <c r="B27" s="209" t="s">
        <v>167</v>
      </c>
      <c r="C27" s="193" t="s">
        <v>255</v>
      </c>
      <c r="D27" s="78" t="s">
        <v>165</v>
      </c>
      <c r="E27" s="79"/>
      <c r="F27" s="196" t="e">
        <f>SUM(E27-E32)/E27</f>
        <v>#DIV/0!</v>
      </c>
      <c r="G27" s="236" t="s">
        <v>80</v>
      </c>
      <c r="H27" s="134">
        <v>9</v>
      </c>
      <c r="I27" s="182"/>
      <c r="J27" s="7"/>
    </row>
    <row r="28" spans="1:10" s="8" customFormat="1" ht="39" customHeight="1" x14ac:dyDescent="0.3">
      <c r="A28" s="156"/>
      <c r="B28" s="192"/>
      <c r="C28" s="194"/>
      <c r="D28" s="78" t="s">
        <v>166</v>
      </c>
      <c r="E28" s="79"/>
      <c r="F28" s="197"/>
      <c r="G28" s="237"/>
      <c r="H28" s="135"/>
      <c r="I28" s="183"/>
      <c r="J28" s="7"/>
    </row>
    <row r="29" spans="1:10" s="8" customFormat="1" ht="33" customHeight="1" x14ac:dyDescent="0.3">
      <c r="A29" s="156"/>
      <c r="B29" s="192"/>
      <c r="C29" s="194"/>
      <c r="D29" s="78" t="s">
        <v>169</v>
      </c>
      <c r="E29" s="79"/>
      <c r="F29" s="197"/>
      <c r="G29" s="237"/>
      <c r="H29" s="135"/>
      <c r="I29" s="183"/>
      <c r="J29" s="7"/>
    </row>
    <row r="30" spans="1:10" s="8" customFormat="1" ht="33" customHeight="1" x14ac:dyDescent="0.3">
      <c r="A30" s="156"/>
      <c r="B30" s="192"/>
      <c r="C30" s="194"/>
      <c r="D30" s="78" t="s">
        <v>171</v>
      </c>
      <c r="E30" s="79"/>
      <c r="F30" s="197"/>
      <c r="G30" s="237"/>
      <c r="H30" s="135"/>
      <c r="I30" s="183"/>
      <c r="J30" s="7"/>
    </row>
    <row r="31" spans="1:10" s="8" customFormat="1" ht="33" customHeight="1" x14ac:dyDescent="0.3">
      <c r="A31" s="156"/>
      <c r="B31" s="192"/>
      <c r="C31" s="194"/>
      <c r="D31" s="78" t="s">
        <v>172</v>
      </c>
      <c r="E31" s="79"/>
      <c r="F31" s="197"/>
      <c r="G31" s="237"/>
      <c r="H31" s="135"/>
      <c r="I31" s="183"/>
      <c r="J31" s="7"/>
    </row>
    <row r="32" spans="1:10" s="8" customFormat="1" ht="24.75" customHeight="1" x14ac:dyDescent="0.3">
      <c r="A32" s="157"/>
      <c r="B32" s="210"/>
      <c r="C32" s="195"/>
      <c r="D32" s="84" t="s">
        <v>132</v>
      </c>
      <c r="E32" s="79">
        <f>SUM(E30:E31)-SUM(E28:E29)</f>
        <v>0</v>
      </c>
      <c r="F32" s="198"/>
      <c r="G32" s="238"/>
      <c r="H32" s="136"/>
      <c r="I32" s="184"/>
      <c r="J32" s="7"/>
    </row>
    <row r="33" spans="1:10" s="8" customFormat="1" ht="36.75" customHeight="1" x14ac:dyDescent="0.3">
      <c r="A33" s="155" t="s">
        <v>51</v>
      </c>
      <c r="B33" s="209" t="s">
        <v>170</v>
      </c>
      <c r="C33" s="193" t="s">
        <v>256</v>
      </c>
      <c r="D33" s="230" t="s">
        <v>133</v>
      </c>
      <c r="E33" s="231"/>
      <c r="F33" s="196" t="e">
        <f>SUM(E31-E29)/E27</f>
        <v>#DIV/0!</v>
      </c>
      <c r="G33" s="236" t="s">
        <v>175</v>
      </c>
      <c r="H33" s="134">
        <v>0</v>
      </c>
      <c r="I33" s="182"/>
      <c r="J33" s="7"/>
    </row>
    <row r="34" spans="1:10" s="8" customFormat="1" ht="36.75" customHeight="1" x14ac:dyDescent="0.3">
      <c r="A34" s="156"/>
      <c r="B34" s="192"/>
      <c r="C34" s="194"/>
      <c r="D34" s="232"/>
      <c r="E34" s="233"/>
      <c r="F34" s="197"/>
      <c r="G34" s="237"/>
      <c r="H34" s="135"/>
      <c r="I34" s="183"/>
      <c r="J34" s="7"/>
    </row>
    <row r="35" spans="1:10" s="8" customFormat="1" ht="36.75" customHeight="1" x14ac:dyDescent="0.3">
      <c r="A35" s="156"/>
      <c r="B35" s="192"/>
      <c r="C35" s="194"/>
      <c r="D35" s="232"/>
      <c r="E35" s="233"/>
      <c r="F35" s="197"/>
      <c r="G35" s="237"/>
      <c r="H35" s="135"/>
      <c r="I35" s="183"/>
      <c r="J35" s="7"/>
    </row>
    <row r="36" spans="1:10" s="8" customFormat="1" ht="36.75" customHeight="1" x14ac:dyDescent="0.3">
      <c r="A36" s="156"/>
      <c r="B36" s="192"/>
      <c r="C36" s="194"/>
      <c r="D36" s="232"/>
      <c r="E36" s="233"/>
      <c r="F36" s="197"/>
      <c r="G36" s="237"/>
      <c r="H36" s="135"/>
      <c r="I36" s="183"/>
      <c r="J36" s="7"/>
    </row>
    <row r="37" spans="1:10" s="8" customFormat="1" ht="36.75" customHeight="1" x14ac:dyDescent="0.3">
      <c r="A37" s="157"/>
      <c r="B37" s="210"/>
      <c r="C37" s="195"/>
      <c r="D37" s="234"/>
      <c r="E37" s="235"/>
      <c r="F37" s="198"/>
      <c r="G37" s="238"/>
      <c r="H37" s="136"/>
      <c r="I37" s="184"/>
      <c r="J37" s="7"/>
    </row>
    <row r="38" spans="1:10" s="8" customFormat="1" ht="34.5" customHeight="1" x14ac:dyDescent="0.3">
      <c r="A38" s="188" t="s">
        <v>127</v>
      </c>
      <c r="B38" s="191" t="s">
        <v>173</v>
      </c>
      <c r="C38" s="193" t="s">
        <v>257</v>
      </c>
      <c r="D38" s="78" t="s">
        <v>174</v>
      </c>
      <c r="E38" s="79"/>
      <c r="F38" s="196" t="e">
        <f xml:space="preserve"> SUM(E39:E42)/E38</f>
        <v>#DIV/0!</v>
      </c>
      <c r="G38" s="236" t="s">
        <v>129</v>
      </c>
      <c r="H38" s="134">
        <v>7</v>
      </c>
      <c r="I38" s="182"/>
      <c r="J38" s="7"/>
    </row>
    <row r="39" spans="1:10" s="8" customFormat="1" ht="34.5" customHeight="1" x14ac:dyDescent="0.3">
      <c r="A39" s="189">
        <v>2.2000000000000002</v>
      </c>
      <c r="B39" s="192" t="s">
        <v>60</v>
      </c>
      <c r="C39" s="194" t="s">
        <v>94</v>
      </c>
      <c r="D39" s="78" t="s">
        <v>108</v>
      </c>
      <c r="E39" s="79"/>
      <c r="F39" s="197"/>
      <c r="G39" s="237" t="s">
        <v>74</v>
      </c>
      <c r="H39" s="135"/>
      <c r="I39" s="183"/>
      <c r="J39" s="7"/>
    </row>
    <row r="40" spans="1:10" s="8" customFormat="1" ht="34.5" customHeight="1" x14ac:dyDescent="0.3">
      <c r="A40" s="189"/>
      <c r="B40" s="192"/>
      <c r="C40" s="194"/>
      <c r="D40" s="78" t="s">
        <v>111</v>
      </c>
      <c r="E40" s="79"/>
      <c r="F40" s="197"/>
      <c r="G40" s="237"/>
      <c r="H40" s="135"/>
      <c r="I40" s="183"/>
      <c r="J40" s="7"/>
    </row>
    <row r="41" spans="1:10" s="8" customFormat="1" ht="34.5" customHeight="1" x14ac:dyDescent="0.3">
      <c r="A41" s="189"/>
      <c r="B41" s="192"/>
      <c r="C41" s="194"/>
      <c r="D41" s="78" t="s">
        <v>109</v>
      </c>
      <c r="E41" s="79"/>
      <c r="F41" s="197"/>
      <c r="G41" s="237"/>
      <c r="H41" s="135"/>
      <c r="I41" s="183"/>
      <c r="J41" s="7"/>
    </row>
    <row r="42" spans="1:10" s="8" customFormat="1" ht="34.5" customHeight="1" x14ac:dyDescent="0.3">
      <c r="A42" s="190">
        <v>2.2999999999999998</v>
      </c>
      <c r="B42" s="192" t="s">
        <v>25</v>
      </c>
      <c r="C42" s="195" t="s">
        <v>96</v>
      </c>
      <c r="D42" s="78" t="s">
        <v>110</v>
      </c>
      <c r="E42" s="79"/>
      <c r="F42" s="198"/>
      <c r="G42" s="238" t="s">
        <v>77</v>
      </c>
      <c r="H42" s="136"/>
      <c r="I42" s="184"/>
      <c r="J42" s="7"/>
    </row>
    <row r="43" spans="1:10" s="8" customFormat="1" ht="201.6" x14ac:dyDescent="0.3">
      <c r="A43" s="35">
        <v>2.2000000000000002</v>
      </c>
      <c r="B43" s="51" t="s">
        <v>134</v>
      </c>
      <c r="C43" s="49" t="s">
        <v>246</v>
      </c>
      <c r="D43" s="129" t="s">
        <v>150</v>
      </c>
      <c r="E43" s="130"/>
      <c r="F43" s="36"/>
      <c r="G43" s="52" t="s">
        <v>176</v>
      </c>
      <c r="H43" s="91">
        <f>IF(I43="N/A",0, 7)</f>
        <v>7</v>
      </c>
      <c r="I43" s="38"/>
      <c r="J43" s="7"/>
    </row>
    <row r="44" spans="1:10" s="8" customFormat="1" ht="244.8" x14ac:dyDescent="0.3">
      <c r="A44" s="35">
        <v>2.2999999999999998</v>
      </c>
      <c r="B44" s="6" t="s">
        <v>178</v>
      </c>
      <c r="C44" s="49" t="s">
        <v>258</v>
      </c>
      <c r="D44" s="129" t="s">
        <v>150</v>
      </c>
      <c r="E44" s="130"/>
      <c r="F44" s="36"/>
      <c r="G44" s="54" t="s">
        <v>77</v>
      </c>
      <c r="H44" s="91">
        <f>IF(I44="N/A",0,6)</f>
        <v>6</v>
      </c>
      <c r="I44" s="38"/>
      <c r="J44" s="7"/>
    </row>
    <row r="45" spans="1:10" s="8" customFormat="1" ht="230.4" x14ac:dyDescent="0.3">
      <c r="A45" s="35">
        <v>2.4</v>
      </c>
      <c r="B45" s="50" t="s">
        <v>179</v>
      </c>
      <c r="C45" s="49" t="s">
        <v>259</v>
      </c>
      <c r="D45" s="129" t="s">
        <v>150</v>
      </c>
      <c r="E45" s="130"/>
      <c r="F45" s="36"/>
      <c r="G45" s="54" t="s">
        <v>76</v>
      </c>
      <c r="H45" s="90">
        <f>IF(I45="N/A",0,6)</f>
        <v>6</v>
      </c>
      <c r="I45" s="38"/>
      <c r="J45" s="7"/>
    </row>
    <row r="46" spans="1:10" s="8" customFormat="1" ht="61.5" customHeight="1" x14ac:dyDescent="0.3">
      <c r="A46" s="241">
        <v>2.5</v>
      </c>
      <c r="B46" s="191" t="s">
        <v>182</v>
      </c>
      <c r="C46" s="191" t="s">
        <v>255</v>
      </c>
      <c r="D46" s="78" t="s">
        <v>115</v>
      </c>
      <c r="E46" s="79">
        <v>0</v>
      </c>
      <c r="F46" s="246" t="e">
        <f>(SUM(E46:E49)/F4)/E50</f>
        <v>#DIV/0!</v>
      </c>
      <c r="G46" s="236" t="s">
        <v>75</v>
      </c>
      <c r="H46" s="134">
        <v>6</v>
      </c>
      <c r="I46" s="182"/>
      <c r="J46" s="7"/>
    </row>
    <row r="47" spans="1:10" s="8" customFormat="1" ht="61.5" customHeight="1" x14ac:dyDescent="0.3">
      <c r="A47" s="242"/>
      <c r="B47" s="244"/>
      <c r="C47" s="244"/>
      <c r="D47" s="78" t="s">
        <v>116</v>
      </c>
      <c r="E47" s="79">
        <v>0</v>
      </c>
      <c r="F47" s="247"/>
      <c r="G47" s="237"/>
      <c r="H47" s="135"/>
      <c r="I47" s="183"/>
      <c r="J47" s="7"/>
    </row>
    <row r="48" spans="1:10" s="8" customFormat="1" ht="61.5" customHeight="1" x14ac:dyDescent="0.3">
      <c r="A48" s="242"/>
      <c r="B48" s="244"/>
      <c r="C48" s="244"/>
      <c r="D48" s="78" t="s">
        <v>117</v>
      </c>
      <c r="E48" s="79">
        <v>0</v>
      </c>
      <c r="F48" s="247"/>
      <c r="G48" s="237"/>
      <c r="H48" s="135"/>
      <c r="I48" s="183"/>
      <c r="J48" s="7"/>
    </row>
    <row r="49" spans="1:10" s="8" customFormat="1" ht="61.5" customHeight="1" x14ac:dyDescent="0.3">
      <c r="A49" s="242"/>
      <c r="B49" s="244"/>
      <c r="C49" s="244"/>
      <c r="D49" s="78" t="s">
        <v>118</v>
      </c>
      <c r="E49" s="79">
        <v>0</v>
      </c>
      <c r="F49" s="247"/>
      <c r="G49" s="237"/>
      <c r="H49" s="135"/>
      <c r="I49" s="183"/>
      <c r="J49" s="7"/>
    </row>
    <row r="50" spans="1:10" s="8" customFormat="1" ht="61.5" customHeight="1" x14ac:dyDescent="0.3">
      <c r="A50" s="243"/>
      <c r="B50" s="245"/>
      <c r="C50" s="245"/>
      <c r="D50" s="84" t="s">
        <v>136</v>
      </c>
      <c r="E50" s="79">
        <f>IF(F4=1,I4*0.25,IF(F4=2,I4*0.5,IF(F4=3,I4*0.75,IF(F4=4,I4*1))))</f>
        <v>0</v>
      </c>
      <c r="F50" s="248"/>
      <c r="G50" s="238"/>
      <c r="H50" s="136"/>
      <c r="I50" s="184"/>
      <c r="J50" s="7"/>
    </row>
    <row r="51" spans="1:10" s="8" customFormat="1" ht="90.75" customHeight="1" x14ac:dyDescent="0.3">
      <c r="A51" s="155" t="s">
        <v>35</v>
      </c>
      <c r="B51" s="228" t="s">
        <v>183</v>
      </c>
      <c r="C51" s="239" t="s">
        <v>255</v>
      </c>
      <c r="D51" s="78" t="s">
        <v>184</v>
      </c>
      <c r="E51" s="79"/>
      <c r="F51" s="161" t="e">
        <f>SUM(E51-E52)/E51</f>
        <v>#DIV/0!</v>
      </c>
      <c r="G51" s="164" t="s">
        <v>71</v>
      </c>
      <c r="H51" s="179">
        <v>0</v>
      </c>
      <c r="I51" s="182"/>
      <c r="J51" s="7"/>
    </row>
    <row r="52" spans="1:10" s="8" customFormat="1" ht="90.75" customHeight="1" x14ac:dyDescent="0.3">
      <c r="A52" s="157"/>
      <c r="B52" s="229"/>
      <c r="C52" s="240"/>
      <c r="D52" s="78" t="s">
        <v>185</v>
      </c>
      <c r="E52" s="79"/>
      <c r="F52" s="163"/>
      <c r="G52" s="166"/>
      <c r="H52" s="181"/>
      <c r="I52" s="184"/>
      <c r="J52" s="7"/>
    </row>
    <row r="53" spans="1:10" s="8" customFormat="1" ht="63" customHeight="1" x14ac:dyDescent="0.3">
      <c r="A53" s="155" t="s">
        <v>36</v>
      </c>
      <c r="B53" s="152" t="s">
        <v>186</v>
      </c>
      <c r="C53" s="158" t="s">
        <v>255</v>
      </c>
      <c r="D53" s="78" t="s">
        <v>187</v>
      </c>
      <c r="E53" s="79"/>
      <c r="F53" s="161" t="e">
        <f>(E54/E53)</f>
        <v>#DIV/0!</v>
      </c>
      <c r="G53" s="164" t="s">
        <v>128</v>
      </c>
      <c r="H53" s="179">
        <v>6</v>
      </c>
      <c r="I53" s="182"/>
      <c r="J53" s="7"/>
    </row>
    <row r="54" spans="1:10" s="8" customFormat="1" ht="63" customHeight="1" x14ac:dyDescent="0.3">
      <c r="A54" s="156"/>
      <c r="B54" s="153"/>
      <c r="C54" s="159"/>
      <c r="D54" s="78" t="s">
        <v>188</v>
      </c>
      <c r="E54" s="79"/>
      <c r="F54" s="162"/>
      <c r="G54" s="165"/>
      <c r="H54" s="180"/>
      <c r="I54" s="183"/>
      <c r="J54" s="7"/>
    </row>
    <row r="55" spans="1:10" s="8" customFormat="1" ht="63" customHeight="1" x14ac:dyDescent="0.3">
      <c r="A55" s="157"/>
      <c r="B55" s="154"/>
      <c r="C55" s="160"/>
      <c r="D55" s="78" t="s">
        <v>189</v>
      </c>
      <c r="E55" s="79"/>
      <c r="F55" s="163"/>
      <c r="G55" s="166"/>
      <c r="H55" s="181"/>
      <c r="I55" s="184"/>
      <c r="J55" s="7"/>
    </row>
    <row r="56" spans="1:10" s="8" customFormat="1" ht="259.2" x14ac:dyDescent="0.3">
      <c r="A56" s="35">
        <v>2.7</v>
      </c>
      <c r="B56" s="50" t="s">
        <v>191</v>
      </c>
      <c r="C56" s="69" t="s">
        <v>192</v>
      </c>
      <c r="D56" s="169" t="s">
        <v>195</v>
      </c>
      <c r="E56" s="170"/>
      <c r="F56" s="39" t="s">
        <v>27</v>
      </c>
      <c r="G56" s="63" t="s">
        <v>194</v>
      </c>
      <c r="H56" s="90">
        <v>8</v>
      </c>
      <c r="I56" s="38"/>
      <c r="J56" s="7"/>
    </row>
    <row r="57" spans="1:10" s="8" customFormat="1" ht="158.4" x14ac:dyDescent="0.3">
      <c r="A57" s="35">
        <v>2.8</v>
      </c>
      <c r="B57" s="51" t="s">
        <v>197</v>
      </c>
      <c r="C57" s="202" t="s">
        <v>231</v>
      </c>
      <c r="D57" s="171"/>
      <c r="E57" s="172"/>
      <c r="F57" s="31"/>
      <c r="G57" s="199" t="s">
        <v>28</v>
      </c>
      <c r="H57" s="179">
        <v>8</v>
      </c>
      <c r="I57" s="182"/>
      <c r="J57" s="7"/>
    </row>
    <row r="58" spans="1:10" s="8" customFormat="1" ht="43.2" x14ac:dyDescent="0.3">
      <c r="A58" s="35" t="s">
        <v>40</v>
      </c>
      <c r="B58" s="51" t="s">
        <v>45</v>
      </c>
      <c r="C58" s="203"/>
      <c r="D58" s="173"/>
      <c r="E58" s="174"/>
      <c r="F58" s="31" t="s">
        <v>44</v>
      </c>
      <c r="G58" s="200"/>
      <c r="H58" s="180"/>
      <c r="I58" s="183"/>
      <c r="J58" s="7"/>
    </row>
    <row r="59" spans="1:10" s="8" customFormat="1" ht="43.2" x14ac:dyDescent="0.3">
      <c r="A59" s="35" t="s">
        <v>41</v>
      </c>
      <c r="B59" s="51" t="s">
        <v>46</v>
      </c>
      <c r="C59" s="203"/>
      <c r="D59" s="173"/>
      <c r="E59" s="174"/>
      <c r="F59" s="31" t="s">
        <v>44</v>
      </c>
      <c r="G59" s="200"/>
      <c r="H59" s="180"/>
      <c r="I59" s="183"/>
      <c r="J59" s="7"/>
    </row>
    <row r="60" spans="1:10" s="8" customFormat="1" ht="57.6" x14ac:dyDescent="0.3">
      <c r="A60" s="35" t="s">
        <v>42</v>
      </c>
      <c r="B60" s="51" t="s">
        <v>47</v>
      </c>
      <c r="C60" s="203"/>
      <c r="D60" s="173"/>
      <c r="E60" s="174"/>
      <c r="F60" s="31" t="s">
        <v>44</v>
      </c>
      <c r="G60" s="200"/>
      <c r="H60" s="180"/>
      <c r="I60" s="183"/>
      <c r="J60" s="7"/>
    </row>
    <row r="61" spans="1:10" s="8" customFormat="1" ht="86.4" x14ac:dyDescent="0.3">
      <c r="A61" s="35" t="s">
        <v>43</v>
      </c>
      <c r="B61" s="97" t="s">
        <v>48</v>
      </c>
      <c r="C61" s="204"/>
      <c r="D61" s="175"/>
      <c r="E61" s="176"/>
      <c r="F61" s="31" t="s">
        <v>44</v>
      </c>
      <c r="G61" s="201"/>
      <c r="H61" s="181"/>
      <c r="I61" s="184"/>
      <c r="J61" s="7"/>
    </row>
    <row r="62" spans="1:10" s="8" customFormat="1" x14ac:dyDescent="0.3">
      <c r="A62" s="137" t="s">
        <v>19</v>
      </c>
      <c r="B62" s="138"/>
      <c r="C62" s="138"/>
      <c r="D62" s="138"/>
      <c r="E62" s="138"/>
      <c r="F62" s="138"/>
      <c r="G62" s="139"/>
      <c r="H62" s="94">
        <f>SUM(H27:H61)</f>
        <v>63</v>
      </c>
      <c r="I62" s="41">
        <f>SUM(I43:I61)</f>
        <v>0</v>
      </c>
      <c r="J62" s="7"/>
    </row>
    <row r="63" spans="1:10" s="45" customFormat="1" ht="15" x14ac:dyDescent="0.3">
      <c r="A63" s="185" t="s">
        <v>38</v>
      </c>
      <c r="B63" s="186"/>
      <c r="C63" s="186"/>
      <c r="D63" s="186"/>
      <c r="E63" s="186"/>
      <c r="F63" s="186"/>
      <c r="G63" s="186"/>
      <c r="H63" s="186"/>
      <c r="I63" s="187"/>
    </row>
    <row r="64" spans="1:10" s="8" customFormat="1" ht="82.5" customHeight="1" x14ac:dyDescent="0.3">
      <c r="A64" s="123" t="s">
        <v>143</v>
      </c>
      <c r="B64" s="123"/>
      <c r="C64" s="123"/>
      <c r="D64" s="123"/>
      <c r="E64" s="123"/>
      <c r="F64" s="123"/>
      <c r="G64" s="123"/>
      <c r="H64" s="123"/>
      <c r="I64" s="124"/>
      <c r="J64" s="7"/>
    </row>
    <row r="65" spans="1:11" s="45" customFormat="1" ht="60.75" customHeight="1" x14ac:dyDescent="0.3">
      <c r="A65" s="155">
        <v>3.1</v>
      </c>
      <c r="B65" s="250" t="s">
        <v>201</v>
      </c>
      <c r="C65" s="193" t="s">
        <v>247</v>
      </c>
      <c r="D65" s="98" t="s">
        <v>202</v>
      </c>
      <c r="E65" s="101"/>
      <c r="F65" s="196" t="e">
        <f>(E66*(E67/12)-E65)/(E66*(E67/12))</f>
        <v>#DIV/0!</v>
      </c>
      <c r="G65" s="177" t="s">
        <v>206</v>
      </c>
      <c r="H65" s="179">
        <v>5</v>
      </c>
      <c r="I65" s="182"/>
    </row>
    <row r="66" spans="1:11" s="45" customFormat="1" ht="60.75" customHeight="1" x14ac:dyDescent="0.3">
      <c r="A66" s="156"/>
      <c r="B66" s="251"/>
      <c r="C66" s="194"/>
      <c r="D66" s="98" t="s">
        <v>199</v>
      </c>
      <c r="E66" s="101"/>
      <c r="F66" s="197"/>
      <c r="G66" s="178"/>
      <c r="H66" s="180"/>
      <c r="I66" s="183"/>
    </row>
    <row r="67" spans="1:11" s="45" customFormat="1" ht="60.75" customHeight="1" x14ac:dyDescent="0.3">
      <c r="A67" s="156"/>
      <c r="B67" s="251"/>
      <c r="C67" s="194"/>
      <c r="D67" s="98" t="s">
        <v>200</v>
      </c>
      <c r="E67" s="102"/>
      <c r="F67" s="197"/>
      <c r="G67" s="178"/>
      <c r="H67" s="180"/>
      <c r="I67" s="183"/>
    </row>
    <row r="68" spans="1:11" s="45" customFormat="1" ht="69.75" customHeight="1" x14ac:dyDescent="0.3">
      <c r="A68" s="188" t="s">
        <v>49</v>
      </c>
      <c r="B68" s="152" t="s">
        <v>217</v>
      </c>
      <c r="C68" s="193" t="s">
        <v>203</v>
      </c>
      <c r="D68" s="98" t="s">
        <v>204</v>
      </c>
      <c r="E68" s="101"/>
      <c r="F68" s="196" t="e">
        <f>(E69-E68)/E69</f>
        <v>#DIV/0!</v>
      </c>
      <c r="G68" s="177" t="s">
        <v>206</v>
      </c>
      <c r="H68" s="179">
        <f>IF(I68="N/A",0,5)</f>
        <v>5</v>
      </c>
      <c r="I68" s="182"/>
      <c r="J68" s="103"/>
      <c r="K68" s="103"/>
    </row>
    <row r="69" spans="1:11" s="45" customFormat="1" ht="69.75" customHeight="1" x14ac:dyDescent="0.3">
      <c r="A69" s="190"/>
      <c r="B69" s="154"/>
      <c r="C69" s="195"/>
      <c r="D69" s="98" t="s">
        <v>205</v>
      </c>
      <c r="E69" s="101"/>
      <c r="F69" s="198"/>
      <c r="G69" s="249"/>
      <c r="H69" s="181"/>
      <c r="I69" s="184"/>
      <c r="J69" s="103"/>
      <c r="K69" s="103"/>
    </row>
    <row r="70" spans="1:11" s="8" customFormat="1" ht="144" x14ac:dyDescent="0.3">
      <c r="A70" s="35">
        <v>3.2</v>
      </c>
      <c r="B70" s="53" t="s">
        <v>207</v>
      </c>
      <c r="C70" s="49" t="s">
        <v>248</v>
      </c>
      <c r="D70" s="129" t="s">
        <v>150</v>
      </c>
      <c r="E70" s="130"/>
      <c r="F70" s="36"/>
      <c r="G70" s="47" t="s">
        <v>209</v>
      </c>
      <c r="H70" s="90">
        <v>0</v>
      </c>
      <c r="I70" s="38"/>
      <c r="J70" s="100"/>
      <c r="K70" s="104"/>
    </row>
    <row r="71" spans="1:11" s="45" customFormat="1" ht="100.8" x14ac:dyDescent="0.3">
      <c r="A71" s="35">
        <v>3.3</v>
      </c>
      <c r="B71" s="53" t="s">
        <v>210</v>
      </c>
      <c r="C71" s="74" t="s">
        <v>211</v>
      </c>
      <c r="D71" s="129" t="s">
        <v>212</v>
      </c>
      <c r="E71" s="130"/>
      <c r="F71" s="36"/>
      <c r="G71" s="47" t="s">
        <v>37</v>
      </c>
      <c r="H71" s="90">
        <v>5</v>
      </c>
      <c r="I71" s="38"/>
      <c r="J71" s="103"/>
      <c r="K71" s="103"/>
    </row>
    <row r="72" spans="1:11" s="45" customFormat="1" ht="201.6" x14ac:dyDescent="0.3">
      <c r="A72" s="25">
        <v>3.4</v>
      </c>
      <c r="B72" s="50" t="s">
        <v>214</v>
      </c>
      <c r="C72" s="105" t="s">
        <v>213</v>
      </c>
      <c r="D72" s="129" t="s">
        <v>150</v>
      </c>
      <c r="E72" s="130"/>
      <c r="F72" s="31"/>
      <c r="G72" s="50" t="s">
        <v>69</v>
      </c>
      <c r="H72" s="90">
        <f>IF(I72="N/A", 0,0)</f>
        <v>0</v>
      </c>
      <c r="I72" s="29"/>
    </row>
    <row r="73" spans="1:11" s="45" customFormat="1" ht="115.2" x14ac:dyDescent="0.3">
      <c r="A73" s="25">
        <v>3.5</v>
      </c>
      <c r="B73" s="53" t="s">
        <v>215</v>
      </c>
      <c r="C73" s="49" t="s">
        <v>232</v>
      </c>
      <c r="D73" s="167"/>
      <c r="E73" s="168"/>
      <c r="F73" s="31"/>
      <c r="G73" s="55" t="s">
        <v>93</v>
      </c>
      <c r="H73" s="90">
        <v>0</v>
      </c>
      <c r="I73" s="29"/>
    </row>
    <row r="74" spans="1:11" s="45" customFormat="1" x14ac:dyDescent="0.3">
      <c r="A74" s="137" t="s">
        <v>31</v>
      </c>
      <c r="B74" s="138"/>
      <c r="C74" s="138"/>
      <c r="D74" s="138"/>
      <c r="E74" s="138"/>
      <c r="F74" s="138"/>
      <c r="G74" s="139"/>
      <c r="H74" s="92">
        <f>SUM(H65:H73)</f>
        <v>15</v>
      </c>
      <c r="I74" s="41">
        <f>SUM(I51:I72)</f>
        <v>0</v>
      </c>
    </row>
    <row r="75" spans="1:11" s="8" customFormat="1" ht="184.5" customHeight="1" x14ac:dyDescent="0.3">
      <c r="A75" s="125" t="s">
        <v>142</v>
      </c>
      <c r="B75" s="125"/>
      <c r="C75" s="125"/>
      <c r="D75" s="125"/>
      <c r="E75" s="125"/>
      <c r="F75" s="125"/>
      <c r="G75" s="125"/>
      <c r="H75" s="125"/>
      <c r="I75" s="126"/>
      <c r="J75" s="7"/>
    </row>
  </sheetData>
  <mergeCells count="103">
    <mergeCell ref="H65:H67"/>
    <mergeCell ref="I65:I67"/>
    <mergeCell ref="A68:A69"/>
    <mergeCell ref="B68:B69"/>
    <mergeCell ref="C68:C69"/>
    <mergeCell ref="F68:F69"/>
    <mergeCell ref="G68:G69"/>
    <mergeCell ref="H68:H69"/>
    <mergeCell ref="I68:I69"/>
    <mergeCell ref="A65:A67"/>
    <mergeCell ref="B65:B67"/>
    <mergeCell ref="C65:C67"/>
    <mergeCell ref="F65:F67"/>
    <mergeCell ref="D33:E37"/>
    <mergeCell ref="G27:G32"/>
    <mergeCell ref="H27:H32"/>
    <mergeCell ref="I27:I32"/>
    <mergeCell ref="B33:B37"/>
    <mergeCell ref="A51:A52"/>
    <mergeCell ref="C51:C52"/>
    <mergeCell ref="F51:F52"/>
    <mergeCell ref="G51:G52"/>
    <mergeCell ref="H51:H52"/>
    <mergeCell ref="G38:G42"/>
    <mergeCell ref="A46:A50"/>
    <mergeCell ref="B46:B50"/>
    <mergeCell ref="C46:C50"/>
    <mergeCell ref="F46:F50"/>
    <mergeCell ref="G46:G50"/>
    <mergeCell ref="G33:G37"/>
    <mergeCell ref="H33:H37"/>
    <mergeCell ref="I33:I37"/>
    <mergeCell ref="A33:A37"/>
    <mergeCell ref="A1:I1"/>
    <mergeCell ref="A2:B2"/>
    <mergeCell ref="C2:I2"/>
    <mergeCell ref="A3:B3"/>
    <mergeCell ref="C3:I3"/>
    <mergeCell ref="A27:A32"/>
    <mergeCell ref="B27:B32"/>
    <mergeCell ref="C27:C32"/>
    <mergeCell ref="F27:F32"/>
    <mergeCell ref="A5:B5"/>
    <mergeCell ref="C5:I5"/>
    <mergeCell ref="C6:G6"/>
    <mergeCell ref="D14:E14"/>
    <mergeCell ref="A24:E24"/>
    <mergeCell ref="A25:I25"/>
    <mergeCell ref="D4:E4"/>
    <mergeCell ref="G4:H4"/>
    <mergeCell ref="A4:B4"/>
    <mergeCell ref="D17:E17"/>
    <mergeCell ref="D19:E19"/>
    <mergeCell ref="A16:I16"/>
    <mergeCell ref="A26:I26"/>
    <mergeCell ref="D57:E61"/>
    <mergeCell ref="G65:G67"/>
    <mergeCell ref="H53:H55"/>
    <mergeCell ref="I38:I42"/>
    <mergeCell ref="D18:E18"/>
    <mergeCell ref="D23:E23"/>
    <mergeCell ref="A63:I63"/>
    <mergeCell ref="A62:G62"/>
    <mergeCell ref="A38:A42"/>
    <mergeCell ref="B38:B42"/>
    <mergeCell ref="C38:C42"/>
    <mergeCell ref="F38:F42"/>
    <mergeCell ref="G57:G61"/>
    <mergeCell ref="H57:H61"/>
    <mergeCell ref="I57:I61"/>
    <mergeCell ref="C57:C61"/>
    <mergeCell ref="D44:E44"/>
    <mergeCell ref="D45:E45"/>
    <mergeCell ref="I53:I55"/>
    <mergeCell ref="I46:I50"/>
    <mergeCell ref="C33:C37"/>
    <mergeCell ref="F33:F37"/>
    <mergeCell ref="I51:I52"/>
    <mergeCell ref="B51:B52"/>
    <mergeCell ref="A64:I64"/>
    <mergeCell ref="A75:I75"/>
    <mergeCell ref="D20:E20"/>
    <mergeCell ref="D21:E21"/>
    <mergeCell ref="D22:E22"/>
    <mergeCell ref="D43:E43"/>
    <mergeCell ref="C7:E7"/>
    <mergeCell ref="H38:H42"/>
    <mergeCell ref="H46:H50"/>
    <mergeCell ref="A74:G74"/>
    <mergeCell ref="C8:E8"/>
    <mergeCell ref="C9:E9"/>
    <mergeCell ref="C10:E10"/>
    <mergeCell ref="C11:E11"/>
    <mergeCell ref="B53:B55"/>
    <mergeCell ref="A53:A55"/>
    <mergeCell ref="C53:C55"/>
    <mergeCell ref="F53:F55"/>
    <mergeCell ref="G53:G55"/>
    <mergeCell ref="D70:E70"/>
    <mergeCell ref="D71:E71"/>
    <mergeCell ref="D72:E72"/>
    <mergeCell ref="D73:E73"/>
    <mergeCell ref="D56:E56"/>
  </mergeCells>
  <dataValidations count="22">
    <dataValidation type="list" allowBlank="1" showInputMessage="1" showErrorMessage="1" sqref="I23">
      <formula1>"3,2,1, N/A"</formula1>
    </dataValidation>
    <dataValidation type="list" allowBlank="1" showInputMessage="1" showErrorMessage="1" sqref="I22">
      <formula1>"2,0 "</formula1>
    </dataValidation>
    <dataValidation type="list" allowBlank="1" showInputMessage="1" showErrorMessage="1" sqref="I21">
      <formula1>"2, 0"</formula1>
    </dataValidation>
    <dataValidation type="list" allowBlank="1" showInputMessage="1" showErrorMessage="1" sqref="I20">
      <formula1>"2,0"</formula1>
    </dataValidation>
    <dataValidation type="list" allowBlank="1" showInputMessage="1" showErrorMessage="1" sqref="I19">
      <formula1>"5,0"</formula1>
    </dataValidation>
    <dataValidation type="list" allowBlank="1" showInputMessage="1" showErrorMessage="1" sqref="I18">
      <formula1>"3, 0, N/A"</formula1>
    </dataValidation>
    <dataValidation type="list" allowBlank="1" showInputMessage="1" showErrorMessage="1" sqref="I17">
      <formula1>"5, 3, 0"</formula1>
    </dataValidation>
    <dataValidation type="list" allowBlank="1" showInputMessage="1" showErrorMessage="1" sqref="I70">
      <formula1>"0,-10"</formula1>
    </dataValidation>
    <dataValidation type="list" allowBlank="1" showInputMessage="1" showErrorMessage="1" sqref="I72">
      <formula1>"0, -6, N/A"</formula1>
    </dataValidation>
    <dataValidation type="list" operator="lessThan" allowBlank="1" showInputMessage="1" showErrorMessage="1" sqref="I73">
      <formula1>"0, -5, -10, -15, -20"</formula1>
    </dataValidation>
    <dataValidation type="list" allowBlank="1" showInputMessage="1" showErrorMessage="1" sqref="I51">
      <formula1>"0,-3 ,-5"</formula1>
    </dataValidation>
    <dataValidation type="list" allowBlank="1" showInputMessage="1" showErrorMessage="1" sqref="I46 I53:I55">
      <formula1>"6, 4, 2"</formula1>
    </dataValidation>
    <dataValidation type="list" allowBlank="1" showInputMessage="1" showErrorMessage="1" sqref="I56:I61">
      <formula1>"8,0"</formula1>
    </dataValidation>
    <dataValidation type="list" allowBlank="1" showInputMessage="1" showErrorMessage="1" sqref="I43">
      <formula1>"7,5, 3, N/A"</formula1>
    </dataValidation>
    <dataValidation type="list" allowBlank="1" showInputMessage="1" showErrorMessage="1" sqref="I44:I45">
      <formula1>"6, 4, 2, N/A"</formula1>
    </dataValidation>
    <dataValidation type="list" allowBlank="1" showInputMessage="1" showErrorMessage="1" sqref="C4">
      <formula1>" PSH- Rental Assistance, PSH-Leasing"</formula1>
    </dataValidation>
    <dataValidation type="list" allowBlank="1" showInputMessage="1" showErrorMessage="1" sqref="F4">
      <formula1>"1, 2, 3, 4"</formula1>
    </dataValidation>
    <dataValidation type="list" allowBlank="1" showInputMessage="1" showErrorMessage="1" sqref="I38:I42">
      <formula1>"7,5, 0"</formula1>
    </dataValidation>
    <dataValidation type="list" allowBlank="1" showInputMessage="1" showErrorMessage="1" sqref="I27:I37">
      <formula1>"9,6,3"</formula1>
    </dataValidation>
    <dataValidation type="list" allowBlank="1" showInputMessage="1" showErrorMessage="1" sqref="F18">
      <formula1>"Yes, No, N/A"</formula1>
    </dataValidation>
    <dataValidation type="list" allowBlank="1" showInputMessage="1" showErrorMessage="1" sqref="F19">
      <formula1>"Y, N"</formula1>
    </dataValidation>
    <dataValidation type="list" allowBlank="1" showInputMessage="1" showErrorMessage="1" sqref="I68:I69">
      <formula1>"5,0,N/A"</formula1>
    </dataValidation>
  </dataValidations>
  <pageMargins left="0.5" right="0.25" top="0.47" bottom="0.16" header="0.25" footer="0.19"/>
  <pageSetup scale="80" fitToHeight="4" orientation="landscape" r:id="rId1"/>
  <headerFooter differentFirst="1">
    <oddFooter xml:space="preserve">&amp;CECH0 - Draft Quarterly Project Scorecard - Page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16" workbookViewId="0">
      <selection activeCell="C18" sqref="C18"/>
    </sheetView>
  </sheetViews>
  <sheetFormatPr defaultColWidth="9.33203125" defaultRowHeight="14.4" x14ac:dyDescent="0.3"/>
  <cols>
    <col min="1" max="1" width="6.6640625" style="42" bestFit="1" customWidth="1"/>
    <col min="2" max="2" width="37.6640625" style="43" customWidth="1"/>
    <col min="3" max="3" width="26.6640625" style="43" customWidth="1"/>
    <col min="4" max="4" width="42.33203125" style="43" customWidth="1"/>
    <col min="5" max="5" width="4.88671875" style="43" bestFit="1" customWidth="1"/>
    <col min="6" max="6" width="11.33203125" style="43" bestFit="1" customWidth="1"/>
    <col min="7" max="7" width="39.44140625" style="43" customWidth="1"/>
    <col min="8" max="8" width="11" style="93" customWidth="1"/>
    <col min="9" max="9" width="8.88671875" style="44" customWidth="1"/>
    <col min="10" max="10" width="4.88671875" style="45" customWidth="1"/>
    <col min="11" max="258" width="9.33203125" style="45"/>
    <col min="259" max="259" width="6.6640625" style="45" bestFit="1" customWidth="1"/>
    <col min="260" max="260" width="32.6640625" style="45" customWidth="1"/>
    <col min="261" max="261" width="26.6640625" style="45" customWidth="1"/>
    <col min="262" max="262" width="12.33203125" style="45" customWidth="1"/>
    <col min="263" max="263" width="55.6640625" style="45" bestFit="1" customWidth="1"/>
    <col min="264" max="264" width="13.6640625" style="45" customWidth="1"/>
    <col min="265" max="265" width="12.33203125" style="45" customWidth="1"/>
    <col min="266" max="266" width="4.88671875" style="45" customWidth="1"/>
    <col min="267" max="514" width="9.33203125" style="45"/>
    <col min="515" max="515" width="6.6640625" style="45" bestFit="1" customWidth="1"/>
    <col min="516" max="516" width="32.6640625" style="45" customWidth="1"/>
    <col min="517" max="517" width="26.6640625" style="45" customWidth="1"/>
    <col min="518" max="518" width="12.33203125" style="45" customWidth="1"/>
    <col min="519" max="519" width="55.6640625" style="45" bestFit="1" customWidth="1"/>
    <col min="520" max="520" width="13.6640625" style="45" customWidth="1"/>
    <col min="521" max="521" width="12.33203125" style="45" customWidth="1"/>
    <col min="522" max="522" width="4.88671875" style="45" customWidth="1"/>
    <col min="523" max="770" width="9.33203125" style="45"/>
    <col min="771" max="771" width="6.6640625" style="45" bestFit="1" customWidth="1"/>
    <col min="772" max="772" width="32.6640625" style="45" customWidth="1"/>
    <col min="773" max="773" width="26.6640625" style="45" customWidth="1"/>
    <col min="774" max="774" width="12.33203125" style="45" customWidth="1"/>
    <col min="775" max="775" width="55.6640625" style="45" bestFit="1" customWidth="1"/>
    <col min="776" max="776" width="13.6640625" style="45" customWidth="1"/>
    <col min="777" max="777" width="12.33203125" style="45" customWidth="1"/>
    <col min="778" max="778" width="4.88671875" style="45" customWidth="1"/>
    <col min="779" max="1026" width="9.33203125" style="45"/>
    <col min="1027" max="1027" width="6.6640625" style="45" bestFit="1" customWidth="1"/>
    <col min="1028" max="1028" width="32.6640625" style="45" customWidth="1"/>
    <col min="1029" max="1029" width="26.6640625" style="45" customWidth="1"/>
    <col min="1030" max="1030" width="12.33203125" style="45" customWidth="1"/>
    <col min="1031" max="1031" width="55.6640625" style="45" bestFit="1" customWidth="1"/>
    <col min="1032" max="1032" width="13.6640625" style="45" customWidth="1"/>
    <col min="1033" max="1033" width="12.33203125" style="45" customWidth="1"/>
    <col min="1034" max="1034" width="4.88671875" style="45" customWidth="1"/>
    <col min="1035" max="1282" width="9.33203125" style="45"/>
    <col min="1283" max="1283" width="6.6640625" style="45" bestFit="1" customWidth="1"/>
    <col min="1284" max="1284" width="32.6640625" style="45" customWidth="1"/>
    <col min="1285" max="1285" width="26.6640625" style="45" customWidth="1"/>
    <col min="1286" max="1286" width="12.33203125" style="45" customWidth="1"/>
    <col min="1287" max="1287" width="55.6640625" style="45" bestFit="1" customWidth="1"/>
    <col min="1288" max="1288" width="13.6640625" style="45" customWidth="1"/>
    <col min="1289" max="1289" width="12.33203125" style="45" customWidth="1"/>
    <col min="1290" max="1290" width="4.88671875" style="45" customWidth="1"/>
    <col min="1291" max="1538" width="9.33203125" style="45"/>
    <col min="1539" max="1539" width="6.6640625" style="45" bestFit="1" customWidth="1"/>
    <col min="1540" max="1540" width="32.6640625" style="45" customWidth="1"/>
    <col min="1541" max="1541" width="26.6640625" style="45" customWidth="1"/>
    <col min="1542" max="1542" width="12.33203125" style="45" customWidth="1"/>
    <col min="1543" max="1543" width="55.6640625" style="45" bestFit="1" customWidth="1"/>
    <col min="1544" max="1544" width="13.6640625" style="45" customWidth="1"/>
    <col min="1545" max="1545" width="12.33203125" style="45" customWidth="1"/>
    <col min="1546" max="1546" width="4.88671875" style="45" customWidth="1"/>
    <col min="1547" max="1794" width="9.33203125" style="45"/>
    <col min="1795" max="1795" width="6.6640625" style="45" bestFit="1" customWidth="1"/>
    <col min="1796" max="1796" width="32.6640625" style="45" customWidth="1"/>
    <col min="1797" max="1797" width="26.6640625" style="45" customWidth="1"/>
    <col min="1798" max="1798" width="12.33203125" style="45" customWidth="1"/>
    <col min="1799" max="1799" width="55.6640625" style="45" bestFit="1" customWidth="1"/>
    <col min="1800" max="1800" width="13.6640625" style="45" customWidth="1"/>
    <col min="1801" max="1801" width="12.33203125" style="45" customWidth="1"/>
    <col min="1802" max="1802" width="4.88671875" style="45" customWidth="1"/>
    <col min="1803" max="2050" width="9.33203125" style="45"/>
    <col min="2051" max="2051" width="6.6640625" style="45" bestFit="1" customWidth="1"/>
    <col min="2052" max="2052" width="32.6640625" style="45" customWidth="1"/>
    <col min="2053" max="2053" width="26.6640625" style="45" customWidth="1"/>
    <col min="2054" max="2054" width="12.33203125" style="45" customWidth="1"/>
    <col min="2055" max="2055" width="55.6640625" style="45" bestFit="1" customWidth="1"/>
    <col min="2056" max="2056" width="13.6640625" style="45" customWidth="1"/>
    <col min="2057" max="2057" width="12.33203125" style="45" customWidth="1"/>
    <col min="2058" max="2058" width="4.88671875" style="45" customWidth="1"/>
    <col min="2059" max="2306" width="9.33203125" style="45"/>
    <col min="2307" max="2307" width="6.6640625" style="45" bestFit="1" customWidth="1"/>
    <col min="2308" max="2308" width="32.6640625" style="45" customWidth="1"/>
    <col min="2309" max="2309" width="26.6640625" style="45" customWidth="1"/>
    <col min="2310" max="2310" width="12.33203125" style="45" customWidth="1"/>
    <col min="2311" max="2311" width="55.6640625" style="45" bestFit="1" customWidth="1"/>
    <col min="2312" max="2312" width="13.6640625" style="45" customWidth="1"/>
    <col min="2313" max="2313" width="12.33203125" style="45" customWidth="1"/>
    <col min="2314" max="2314" width="4.88671875" style="45" customWidth="1"/>
    <col min="2315" max="2562" width="9.33203125" style="45"/>
    <col min="2563" max="2563" width="6.6640625" style="45" bestFit="1" customWidth="1"/>
    <col min="2564" max="2564" width="32.6640625" style="45" customWidth="1"/>
    <col min="2565" max="2565" width="26.6640625" style="45" customWidth="1"/>
    <col min="2566" max="2566" width="12.33203125" style="45" customWidth="1"/>
    <col min="2567" max="2567" width="55.6640625" style="45" bestFit="1" customWidth="1"/>
    <col min="2568" max="2568" width="13.6640625" style="45" customWidth="1"/>
    <col min="2569" max="2569" width="12.33203125" style="45" customWidth="1"/>
    <col min="2570" max="2570" width="4.88671875" style="45" customWidth="1"/>
    <col min="2571" max="2818" width="9.33203125" style="45"/>
    <col min="2819" max="2819" width="6.6640625" style="45" bestFit="1" customWidth="1"/>
    <col min="2820" max="2820" width="32.6640625" style="45" customWidth="1"/>
    <col min="2821" max="2821" width="26.6640625" style="45" customWidth="1"/>
    <col min="2822" max="2822" width="12.33203125" style="45" customWidth="1"/>
    <col min="2823" max="2823" width="55.6640625" style="45" bestFit="1" customWidth="1"/>
    <col min="2824" max="2824" width="13.6640625" style="45" customWidth="1"/>
    <col min="2825" max="2825" width="12.33203125" style="45" customWidth="1"/>
    <col min="2826" max="2826" width="4.88671875" style="45" customWidth="1"/>
    <col min="2827" max="3074" width="9.33203125" style="45"/>
    <col min="3075" max="3075" width="6.6640625" style="45" bestFit="1" customWidth="1"/>
    <col min="3076" max="3076" width="32.6640625" style="45" customWidth="1"/>
    <col min="3077" max="3077" width="26.6640625" style="45" customWidth="1"/>
    <col min="3078" max="3078" width="12.33203125" style="45" customWidth="1"/>
    <col min="3079" max="3079" width="55.6640625" style="45" bestFit="1" customWidth="1"/>
    <col min="3080" max="3080" width="13.6640625" style="45" customWidth="1"/>
    <col min="3081" max="3081" width="12.33203125" style="45" customWidth="1"/>
    <col min="3082" max="3082" width="4.88671875" style="45" customWidth="1"/>
    <col min="3083" max="3330" width="9.33203125" style="45"/>
    <col min="3331" max="3331" width="6.6640625" style="45" bestFit="1" customWidth="1"/>
    <col min="3332" max="3332" width="32.6640625" style="45" customWidth="1"/>
    <col min="3333" max="3333" width="26.6640625" style="45" customWidth="1"/>
    <col min="3334" max="3334" width="12.33203125" style="45" customWidth="1"/>
    <col min="3335" max="3335" width="55.6640625" style="45" bestFit="1" customWidth="1"/>
    <col min="3336" max="3336" width="13.6640625" style="45" customWidth="1"/>
    <col min="3337" max="3337" width="12.33203125" style="45" customWidth="1"/>
    <col min="3338" max="3338" width="4.88671875" style="45" customWidth="1"/>
    <col min="3339" max="3586" width="9.33203125" style="45"/>
    <col min="3587" max="3587" width="6.6640625" style="45" bestFit="1" customWidth="1"/>
    <col min="3588" max="3588" width="32.6640625" style="45" customWidth="1"/>
    <col min="3589" max="3589" width="26.6640625" style="45" customWidth="1"/>
    <col min="3590" max="3590" width="12.33203125" style="45" customWidth="1"/>
    <col min="3591" max="3591" width="55.6640625" style="45" bestFit="1" customWidth="1"/>
    <col min="3592" max="3592" width="13.6640625" style="45" customWidth="1"/>
    <col min="3593" max="3593" width="12.33203125" style="45" customWidth="1"/>
    <col min="3594" max="3594" width="4.88671875" style="45" customWidth="1"/>
    <col min="3595" max="3842" width="9.33203125" style="45"/>
    <col min="3843" max="3843" width="6.6640625" style="45" bestFit="1" customWidth="1"/>
    <col min="3844" max="3844" width="32.6640625" style="45" customWidth="1"/>
    <col min="3845" max="3845" width="26.6640625" style="45" customWidth="1"/>
    <col min="3846" max="3846" width="12.33203125" style="45" customWidth="1"/>
    <col min="3847" max="3847" width="55.6640625" style="45" bestFit="1" customWidth="1"/>
    <col min="3848" max="3848" width="13.6640625" style="45" customWidth="1"/>
    <col min="3849" max="3849" width="12.33203125" style="45" customWidth="1"/>
    <col min="3850" max="3850" width="4.88671875" style="45" customWidth="1"/>
    <col min="3851" max="4098" width="9.33203125" style="45"/>
    <col min="4099" max="4099" width="6.6640625" style="45" bestFit="1" customWidth="1"/>
    <col min="4100" max="4100" width="32.6640625" style="45" customWidth="1"/>
    <col min="4101" max="4101" width="26.6640625" style="45" customWidth="1"/>
    <col min="4102" max="4102" width="12.33203125" style="45" customWidth="1"/>
    <col min="4103" max="4103" width="55.6640625" style="45" bestFit="1" customWidth="1"/>
    <col min="4104" max="4104" width="13.6640625" style="45" customWidth="1"/>
    <col min="4105" max="4105" width="12.33203125" style="45" customWidth="1"/>
    <col min="4106" max="4106" width="4.88671875" style="45" customWidth="1"/>
    <col min="4107" max="4354" width="9.33203125" style="45"/>
    <col min="4355" max="4355" width="6.6640625" style="45" bestFit="1" customWidth="1"/>
    <col min="4356" max="4356" width="32.6640625" style="45" customWidth="1"/>
    <col min="4357" max="4357" width="26.6640625" style="45" customWidth="1"/>
    <col min="4358" max="4358" width="12.33203125" style="45" customWidth="1"/>
    <col min="4359" max="4359" width="55.6640625" style="45" bestFit="1" customWidth="1"/>
    <col min="4360" max="4360" width="13.6640625" style="45" customWidth="1"/>
    <col min="4361" max="4361" width="12.33203125" style="45" customWidth="1"/>
    <col min="4362" max="4362" width="4.88671875" style="45" customWidth="1"/>
    <col min="4363" max="4610" width="9.33203125" style="45"/>
    <col min="4611" max="4611" width="6.6640625" style="45" bestFit="1" customWidth="1"/>
    <col min="4612" max="4612" width="32.6640625" style="45" customWidth="1"/>
    <col min="4613" max="4613" width="26.6640625" style="45" customWidth="1"/>
    <col min="4614" max="4614" width="12.33203125" style="45" customWidth="1"/>
    <col min="4615" max="4615" width="55.6640625" style="45" bestFit="1" customWidth="1"/>
    <col min="4616" max="4616" width="13.6640625" style="45" customWidth="1"/>
    <col min="4617" max="4617" width="12.33203125" style="45" customWidth="1"/>
    <col min="4618" max="4618" width="4.88671875" style="45" customWidth="1"/>
    <col min="4619" max="4866" width="9.33203125" style="45"/>
    <col min="4867" max="4867" width="6.6640625" style="45" bestFit="1" customWidth="1"/>
    <col min="4868" max="4868" width="32.6640625" style="45" customWidth="1"/>
    <col min="4869" max="4869" width="26.6640625" style="45" customWidth="1"/>
    <col min="4870" max="4870" width="12.33203125" style="45" customWidth="1"/>
    <col min="4871" max="4871" width="55.6640625" style="45" bestFit="1" customWidth="1"/>
    <col min="4872" max="4872" width="13.6640625" style="45" customWidth="1"/>
    <col min="4873" max="4873" width="12.33203125" style="45" customWidth="1"/>
    <col min="4874" max="4874" width="4.88671875" style="45" customWidth="1"/>
    <col min="4875" max="5122" width="9.33203125" style="45"/>
    <col min="5123" max="5123" width="6.6640625" style="45" bestFit="1" customWidth="1"/>
    <col min="5124" max="5124" width="32.6640625" style="45" customWidth="1"/>
    <col min="5125" max="5125" width="26.6640625" style="45" customWidth="1"/>
    <col min="5126" max="5126" width="12.33203125" style="45" customWidth="1"/>
    <col min="5127" max="5127" width="55.6640625" style="45" bestFit="1" customWidth="1"/>
    <col min="5128" max="5128" width="13.6640625" style="45" customWidth="1"/>
    <col min="5129" max="5129" width="12.33203125" style="45" customWidth="1"/>
    <col min="5130" max="5130" width="4.88671875" style="45" customWidth="1"/>
    <col min="5131" max="5378" width="9.33203125" style="45"/>
    <col min="5379" max="5379" width="6.6640625" style="45" bestFit="1" customWidth="1"/>
    <col min="5380" max="5380" width="32.6640625" style="45" customWidth="1"/>
    <col min="5381" max="5381" width="26.6640625" style="45" customWidth="1"/>
    <col min="5382" max="5382" width="12.33203125" style="45" customWidth="1"/>
    <col min="5383" max="5383" width="55.6640625" style="45" bestFit="1" customWidth="1"/>
    <col min="5384" max="5384" width="13.6640625" style="45" customWidth="1"/>
    <col min="5385" max="5385" width="12.33203125" style="45" customWidth="1"/>
    <col min="5386" max="5386" width="4.88671875" style="45" customWidth="1"/>
    <col min="5387" max="5634" width="9.33203125" style="45"/>
    <col min="5635" max="5635" width="6.6640625" style="45" bestFit="1" customWidth="1"/>
    <col min="5636" max="5636" width="32.6640625" style="45" customWidth="1"/>
    <col min="5637" max="5637" width="26.6640625" style="45" customWidth="1"/>
    <col min="5638" max="5638" width="12.33203125" style="45" customWidth="1"/>
    <col min="5639" max="5639" width="55.6640625" style="45" bestFit="1" customWidth="1"/>
    <col min="5640" max="5640" width="13.6640625" style="45" customWidth="1"/>
    <col min="5641" max="5641" width="12.33203125" style="45" customWidth="1"/>
    <col min="5642" max="5642" width="4.88671875" style="45" customWidth="1"/>
    <col min="5643" max="5890" width="9.33203125" style="45"/>
    <col min="5891" max="5891" width="6.6640625" style="45" bestFit="1" customWidth="1"/>
    <col min="5892" max="5892" width="32.6640625" style="45" customWidth="1"/>
    <col min="5893" max="5893" width="26.6640625" style="45" customWidth="1"/>
    <col min="5894" max="5894" width="12.33203125" style="45" customWidth="1"/>
    <col min="5895" max="5895" width="55.6640625" style="45" bestFit="1" customWidth="1"/>
    <col min="5896" max="5896" width="13.6640625" style="45" customWidth="1"/>
    <col min="5897" max="5897" width="12.33203125" style="45" customWidth="1"/>
    <col min="5898" max="5898" width="4.88671875" style="45" customWidth="1"/>
    <col min="5899" max="6146" width="9.33203125" style="45"/>
    <col min="6147" max="6147" width="6.6640625" style="45" bestFit="1" customWidth="1"/>
    <col min="6148" max="6148" width="32.6640625" style="45" customWidth="1"/>
    <col min="6149" max="6149" width="26.6640625" style="45" customWidth="1"/>
    <col min="6150" max="6150" width="12.33203125" style="45" customWidth="1"/>
    <col min="6151" max="6151" width="55.6640625" style="45" bestFit="1" customWidth="1"/>
    <col min="6152" max="6152" width="13.6640625" style="45" customWidth="1"/>
    <col min="6153" max="6153" width="12.33203125" style="45" customWidth="1"/>
    <col min="6154" max="6154" width="4.88671875" style="45" customWidth="1"/>
    <col min="6155" max="6402" width="9.33203125" style="45"/>
    <col min="6403" max="6403" width="6.6640625" style="45" bestFit="1" customWidth="1"/>
    <col min="6404" max="6404" width="32.6640625" style="45" customWidth="1"/>
    <col min="6405" max="6405" width="26.6640625" style="45" customWidth="1"/>
    <col min="6406" max="6406" width="12.33203125" style="45" customWidth="1"/>
    <col min="6407" max="6407" width="55.6640625" style="45" bestFit="1" customWidth="1"/>
    <col min="6408" max="6408" width="13.6640625" style="45" customWidth="1"/>
    <col min="6409" max="6409" width="12.33203125" style="45" customWidth="1"/>
    <col min="6410" max="6410" width="4.88671875" style="45" customWidth="1"/>
    <col min="6411" max="6658" width="9.33203125" style="45"/>
    <col min="6659" max="6659" width="6.6640625" style="45" bestFit="1" customWidth="1"/>
    <col min="6660" max="6660" width="32.6640625" style="45" customWidth="1"/>
    <col min="6661" max="6661" width="26.6640625" style="45" customWidth="1"/>
    <col min="6662" max="6662" width="12.33203125" style="45" customWidth="1"/>
    <col min="6663" max="6663" width="55.6640625" style="45" bestFit="1" customWidth="1"/>
    <col min="6664" max="6664" width="13.6640625" style="45" customWidth="1"/>
    <col min="6665" max="6665" width="12.33203125" style="45" customWidth="1"/>
    <col min="6666" max="6666" width="4.88671875" style="45" customWidth="1"/>
    <col min="6667" max="6914" width="9.33203125" style="45"/>
    <col min="6915" max="6915" width="6.6640625" style="45" bestFit="1" customWidth="1"/>
    <col min="6916" max="6916" width="32.6640625" style="45" customWidth="1"/>
    <col min="6917" max="6917" width="26.6640625" style="45" customWidth="1"/>
    <col min="6918" max="6918" width="12.33203125" style="45" customWidth="1"/>
    <col min="6919" max="6919" width="55.6640625" style="45" bestFit="1" customWidth="1"/>
    <col min="6920" max="6920" width="13.6640625" style="45" customWidth="1"/>
    <col min="6921" max="6921" width="12.33203125" style="45" customWidth="1"/>
    <col min="6922" max="6922" width="4.88671875" style="45" customWidth="1"/>
    <col min="6923" max="7170" width="9.33203125" style="45"/>
    <col min="7171" max="7171" width="6.6640625" style="45" bestFit="1" customWidth="1"/>
    <col min="7172" max="7172" width="32.6640625" style="45" customWidth="1"/>
    <col min="7173" max="7173" width="26.6640625" style="45" customWidth="1"/>
    <col min="7174" max="7174" width="12.33203125" style="45" customWidth="1"/>
    <col min="7175" max="7175" width="55.6640625" style="45" bestFit="1" customWidth="1"/>
    <col min="7176" max="7176" width="13.6640625" style="45" customWidth="1"/>
    <col min="7177" max="7177" width="12.33203125" style="45" customWidth="1"/>
    <col min="7178" max="7178" width="4.88671875" style="45" customWidth="1"/>
    <col min="7179" max="7426" width="9.33203125" style="45"/>
    <col min="7427" max="7427" width="6.6640625" style="45" bestFit="1" customWidth="1"/>
    <col min="7428" max="7428" width="32.6640625" style="45" customWidth="1"/>
    <col min="7429" max="7429" width="26.6640625" style="45" customWidth="1"/>
    <col min="7430" max="7430" width="12.33203125" style="45" customWidth="1"/>
    <col min="7431" max="7431" width="55.6640625" style="45" bestFit="1" customWidth="1"/>
    <col min="7432" max="7432" width="13.6640625" style="45" customWidth="1"/>
    <col min="7433" max="7433" width="12.33203125" style="45" customWidth="1"/>
    <col min="7434" max="7434" width="4.88671875" style="45" customWidth="1"/>
    <col min="7435" max="7682" width="9.33203125" style="45"/>
    <col min="7683" max="7683" width="6.6640625" style="45" bestFit="1" customWidth="1"/>
    <col min="7684" max="7684" width="32.6640625" style="45" customWidth="1"/>
    <col min="7685" max="7685" width="26.6640625" style="45" customWidth="1"/>
    <col min="7686" max="7686" width="12.33203125" style="45" customWidth="1"/>
    <col min="7687" max="7687" width="55.6640625" style="45" bestFit="1" customWidth="1"/>
    <col min="7688" max="7688" width="13.6640625" style="45" customWidth="1"/>
    <col min="7689" max="7689" width="12.33203125" style="45" customWidth="1"/>
    <col min="7690" max="7690" width="4.88671875" style="45" customWidth="1"/>
    <col min="7691" max="7938" width="9.33203125" style="45"/>
    <col min="7939" max="7939" width="6.6640625" style="45" bestFit="1" customWidth="1"/>
    <col min="7940" max="7940" width="32.6640625" style="45" customWidth="1"/>
    <col min="7941" max="7941" width="26.6640625" style="45" customWidth="1"/>
    <col min="7942" max="7942" width="12.33203125" style="45" customWidth="1"/>
    <col min="7943" max="7943" width="55.6640625" style="45" bestFit="1" customWidth="1"/>
    <col min="7944" max="7944" width="13.6640625" style="45" customWidth="1"/>
    <col min="7945" max="7945" width="12.33203125" style="45" customWidth="1"/>
    <col min="7946" max="7946" width="4.88671875" style="45" customWidth="1"/>
    <col min="7947" max="8194" width="9.33203125" style="45"/>
    <col min="8195" max="8195" width="6.6640625" style="45" bestFit="1" customWidth="1"/>
    <col min="8196" max="8196" width="32.6640625" style="45" customWidth="1"/>
    <col min="8197" max="8197" width="26.6640625" style="45" customWidth="1"/>
    <col min="8198" max="8198" width="12.33203125" style="45" customWidth="1"/>
    <col min="8199" max="8199" width="55.6640625" style="45" bestFit="1" customWidth="1"/>
    <col min="8200" max="8200" width="13.6640625" style="45" customWidth="1"/>
    <col min="8201" max="8201" width="12.33203125" style="45" customWidth="1"/>
    <col min="8202" max="8202" width="4.88671875" style="45" customWidth="1"/>
    <col min="8203" max="8450" width="9.33203125" style="45"/>
    <col min="8451" max="8451" width="6.6640625" style="45" bestFit="1" customWidth="1"/>
    <col min="8452" max="8452" width="32.6640625" style="45" customWidth="1"/>
    <col min="8453" max="8453" width="26.6640625" style="45" customWidth="1"/>
    <col min="8454" max="8454" width="12.33203125" style="45" customWidth="1"/>
    <col min="8455" max="8455" width="55.6640625" style="45" bestFit="1" customWidth="1"/>
    <col min="8456" max="8456" width="13.6640625" style="45" customWidth="1"/>
    <col min="8457" max="8457" width="12.33203125" style="45" customWidth="1"/>
    <col min="8458" max="8458" width="4.88671875" style="45" customWidth="1"/>
    <col min="8459" max="8706" width="9.33203125" style="45"/>
    <col min="8707" max="8707" width="6.6640625" style="45" bestFit="1" customWidth="1"/>
    <col min="8708" max="8708" width="32.6640625" style="45" customWidth="1"/>
    <col min="8709" max="8709" width="26.6640625" style="45" customWidth="1"/>
    <col min="8710" max="8710" width="12.33203125" style="45" customWidth="1"/>
    <col min="8711" max="8711" width="55.6640625" style="45" bestFit="1" customWidth="1"/>
    <col min="8712" max="8712" width="13.6640625" style="45" customWidth="1"/>
    <col min="8713" max="8713" width="12.33203125" style="45" customWidth="1"/>
    <col min="8714" max="8714" width="4.88671875" style="45" customWidth="1"/>
    <col min="8715" max="8962" width="9.33203125" style="45"/>
    <col min="8963" max="8963" width="6.6640625" style="45" bestFit="1" customWidth="1"/>
    <col min="8964" max="8964" width="32.6640625" style="45" customWidth="1"/>
    <col min="8965" max="8965" width="26.6640625" style="45" customWidth="1"/>
    <col min="8966" max="8966" width="12.33203125" style="45" customWidth="1"/>
    <col min="8967" max="8967" width="55.6640625" style="45" bestFit="1" customWidth="1"/>
    <col min="8968" max="8968" width="13.6640625" style="45" customWidth="1"/>
    <col min="8969" max="8969" width="12.33203125" style="45" customWidth="1"/>
    <col min="8970" max="8970" width="4.88671875" style="45" customWidth="1"/>
    <col min="8971" max="9218" width="9.33203125" style="45"/>
    <col min="9219" max="9219" width="6.6640625" style="45" bestFit="1" customWidth="1"/>
    <col min="9220" max="9220" width="32.6640625" style="45" customWidth="1"/>
    <col min="9221" max="9221" width="26.6640625" style="45" customWidth="1"/>
    <col min="9222" max="9222" width="12.33203125" style="45" customWidth="1"/>
    <col min="9223" max="9223" width="55.6640625" style="45" bestFit="1" customWidth="1"/>
    <col min="9224" max="9224" width="13.6640625" style="45" customWidth="1"/>
    <col min="9225" max="9225" width="12.33203125" style="45" customWidth="1"/>
    <col min="9226" max="9226" width="4.88671875" style="45" customWidth="1"/>
    <col min="9227" max="9474" width="9.33203125" style="45"/>
    <col min="9475" max="9475" width="6.6640625" style="45" bestFit="1" customWidth="1"/>
    <col min="9476" max="9476" width="32.6640625" style="45" customWidth="1"/>
    <col min="9477" max="9477" width="26.6640625" style="45" customWidth="1"/>
    <col min="9478" max="9478" width="12.33203125" style="45" customWidth="1"/>
    <col min="9479" max="9479" width="55.6640625" style="45" bestFit="1" customWidth="1"/>
    <col min="9480" max="9480" width="13.6640625" style="45" customWidth="1"/>
    <col min="9481" max="9481" width="12.33203125" style="45" customWidth="1"/>
    <col min="9482" max="9482" width="4.88671875" style="45" customWidth="1"/>
    <col min="9483" max="9730" width="9.33203125" style="45"/>
    <col min="9731" max="9731" width="6.6640625" style="45" bestFit="1" customWidth="1"/>
    <col min="9732" max="9732" width="32.6640625" style="45" customWidth="1"/>
    <col min="9733" max="9733" width="26.6640625" style="45" customWidth="1"/>
    <col min="9734" max="9734" width="12.33203125" style="45" customWidth="1"/>
    <col min="9735" max="9735" width="55.6640625" style="45" bestFit="1" customWidth="1"/>
    <col min="9736" max="9736" width="13.6640625" style="45" customWidth="1"/>
    <col min="9737" max="9737" width="12.33203125" style="45" customWidth="1"/>
    <col min="9738" max="9738" width="4.88671875" style="45" customWidth="1"/>
    <col min="9739" max="9986" width="9.33203125" style="45"/>
    <col min="9987" max="9987" width="6.6640625" style="45" bestFit="1" customWidth="1"/>
    <col min="9988" max="9988" width="32.6640625" style="45" customWidth="1"/>
    <col min="9989" max="9989" width="26.6640625" style="45" customWidth="1"/>
    <col min="9990" max="9990" width="12.33203125" style="45" customWidth="1"/>
    <col min="9991" max="9991" width="55.6640625" style="45" bestFit="1" customWidth="1"/>
    <col min="9992" max="9992" width="13.6640625" style="45" customWidth="1"/>
    <col min="9993" max="9993" width="12.33203125" style="45" customWidth="1"/>
    <col min="9994" max="9994" width="4.88671875" style="45" customWidth="1"/>
    <col min="9995" max="10242" width="9.33203125" style="45"/>
    <col min="10243" max="10243" width="6.6640625" style="45" bestFit="1" customWidth="1"/>
    <col min="10244" max="10244" width="32.6640625" style="45" customWidth="1"/>
    <col min="10245" max="10245" width="26.6640625" style="45" customWidth="1"/>
    <col min="10246" max="10246" width="12.33203125" style="45" customWidth="1"/>
    <col min="10247" max="10247" width="55.6640625" style="45" bestFit="1" customWidth="1"/>
    <col min="10248" max="10248" width="13.6640625" style="45" customWidth="1"/>
    <col min="10249" max="10249" width="12.33203125" style="45" customWidth="1"/>
    <col min="10250" max="10250" width="4.88671875" style="45" customWidth="1"/>
    <col min="10251" max="10498" width="9.33203125" style="45"/>
    <col min="10499" max="10499" width="6.6640625" style="45" bestFit="1" customWidth="1"/>
    <col min="10500" max="10500" width="32.6640625" style="45" customWidth="1"/>
    <col min="10501" max="10501" width="26.6640625" style="45" customWidth="1"/>
    <col min="10502" max="10502" width="12.33203125" style="45" customWidth="1"/>
    <col min="10503" max="10503" width="55.6640625" style="45" bestFit="1" customWidth="1"/>
    <col min="10504" max="10504" width="13.6640625" style="45" customWidth="1"/>
    <col min="10505" max="10505" width="12.33203125" style="45" customWidth="1"/>
    <col min="10506" max="10506" width="4.88671875" style="45" customWidth="1"/>
    <col min="10507" max="10754" width="9.33203125" style="45"/>
    <col min="10755" max="10755" width="6.6640625" style="45" bestFit="1" customWidth="1"/>
    <col min="10756" max="10756" width="32.6640625" style="45" customWidth="1"/>
    <col min="10757" max="10757" width="26.6640625" style="45" customWidth="1"/>
    <col min="10758" max="10758" width="12.33203125" style="45" customWidth="1"/>
    <col min="10759" max="10759" width="55.6640625" style="45" bestFit="1" customWidth="1"/>
    <col min="10760" max="10760" width="13.6640625" style="45" customWidth="1"/>
    <col min="10761" max="10761" width="12.33203125" style="45" customWidth="1"/>
    <col min="10762" max="10762" width="4.88671875" style="45" customWidth="1"/>
    <col min="10763" max="11010" width="9.33203125" style="45"/>
    <col min="11011" max="11011" width="6.6640625" style="45" bestFit="1" customWidth="1"/>
    <col min="11012" max="11012" width="32.6640625" style="45" customWidth="1"/>
    <col min="11013" max="11013" width="26.6640625" style="45" customWidth="1"/>
    <col min="11014" max="11014" width="12.33203125" style="45" customWidth="1"/>
    <col min="11015" max="11015" width="55.6640625" style="45" bestFit="1" customWidth="1"/>
    <col min="11016" max="11016" width="13.6640625" style="45" customWidth="1"/>
    <col min="11017" max="11017" width="12.33203125" style="45" customWidth="1"/>
    <col min="11018" max="11018" width="4.88671875" style="45" customWidth="1"/>
    <col min="11019" max="11266" width="9.33203125" style="45"/>
    <col min="11267" max="11267" width="6.6640625" style="45" bestFit="1" customWidth="1"/>
    <col min="11268" max="11268" width="32.6640625" style="45" customWidth="1"/>
    <col min="11269" max="11269" width="26.6640625" style="45" customWidth="1"/>
    <col min="11270" max="11270" width="12.33203125" style="45" customWidth="1"/>
    <col min="11271" max="11271" width="55.6640625" style="45" bestFit="1" customWidth="1"/>
    <col min="11272" max="11272" width="13.6640625" style="45" customWidth="1"/>
    <col min="11273" max="11273" width="12.33203125" style="45" customWidth="1"/>
    <col min="11274" max="11274" width="4.88671875" style="45" customWidth="1"/>
    <col min="11275" max="11522" width="9.33203125" style="45"/>
    <col min="11523" max="11523" width="6.6640625" style="45" bestFit="1" customWidth="1"/>
    <col min="11524" max="11524" width="32.6640625" style="45" customWidth="1"/>
    <col min="11525" max="11525" width="26.6640625" style="45" customWidth="1"/>
    <col min="11526" max="11526" width="12.33203125" style="45" customWidth="1"/>
    <col min="11527" max="11527" width="55.6640625" style="45" bestFit="1" customWidth="1"/>
    <col min="11528" max="11528" width="13.6640625" style="45" customWidth="1"/>
    <col min="11529" max="11529" width="12.33203125" style="45" customWidth="1"/>
    <col min="11530" max="11530" width="4.88671875" style="45" customWidth="1"/>
    <col min="11531" max="11778" width="9.33203125" style="45"/>
    <col min="11779" max="11779" width="6.6640625" style="45" bestFit="1" customWidth="1"/>
    <col min="11780" max="11780" width="32.6640625" style="45" customWidth="1"/>
    <col min="11781" max="11781" width="26.6640625" style="45" customWidth="1"/>
    <col min="11782" max="11782" width="12.33203125" style="45" customWidth="1"/>
    <col min="11783" max="11783" width="55.6640625" style="45" bestFit="1" customWidth="1"/>
    <col min="11784" max="11784" width="13.6640625" style="45" customWidth="1"/>
    <col min="11785" max="11785" width="12.33203125" style="45" customWidth="1"/>
    <col min="11786" max="11786" width="4.88671875" style="45" customWidth="1"/>
    <col min="11787" max="12034" width="9.33203125" style="45"/>
    <col min="12035" max="12035" width="6.6640625" style="45" bestFit="1" customWidth="1"/>
    <col min="12036" max="12036" width="32.6640625" style="45" customWidth="1"/>
    <col min="12037" max="12037" width="26.6640625" style="45" customWidth="1"/>
    <col min="12038" max="12038" width="12.33203125" style="45" customWidth="1"/>
    <col min="12039" max="12039" width="55.6640625" style="45" bestFit="1" customWidth="1"/>
    <col min="12040" max="12040" width="13.6640625" style="45" customWidth="1"/>
    <col min="12041" max="12041" width="12.33203125" style="45" customWidth="1"/>
    <col min="12042" max="12042" width="4.88671875" style="45" customWidth="1"/>
    <col min="12043" max="12290" width="9.33203125" style="45"/>
    <col min="12291" max="12291" width="6.6640625" style="45" bestFit="1" customWidth="1"/>
    <col min="12292" max="12292" width="32.6640625" style="45" customWidth="1"/>
    <col min="12293" max="12293" width="26.6640625" style="45" customWidth="1"/>
    <col min="12294" max="12294" width="12.33203125" style="45" customWidth="1"/>
    <col min="12295" max="12295" width="55.6640625" style="45" bestFit="1" customWidth="1"/>
    <col min="12296" max="12296" width="13.6640625" style="45" customWidth="1"/>
    <col min="12297" max="12297" width="12.33203125" style="45" customWidth="1"/>
    <col min="12298" max="12298" width="4.88671875" style="45" customWidth="1"/>
    <col min="12299" max="12546" width="9.33203125" style="45"/>
    <col min="12547" max="12547" width="6.6640625" style="45" bestFit="1" customWidth="1"/>
    <col min="12548" max="12548" width="32.6640625" style="45" customWidth="1"/>
    <col min="12549" max="12549" width="26.6640625" style="45" customWidth="1"/>
    <col min="12550" max="12550" width="12.33203125" style="45" customWidth="1"/>
    <col min="12551" max="12551" width="55.6640625" style="45" bestFit="1" customWidth="1"/>
    <col min="12552" max="12552" width="13.6640625" style="45" customWidth="1"/>
    <col min="12553" max="12553" width="12.33203125" style="45" customWidth="1"/>
    <col min="12554" max="12554" width="4.88671875" style="45" customWidth="1"/>
    <col min="12555" max="12802" width="9.33203125" style="45"/>
    <col min="12803" max="12803" width="6.6640625" style="45" bestFit="1" customWidth="1"/>
    <col min="12804" max="12804" width="32.6640625" style="45" customWidth="1"/>
    <col min="12805" max="12805" width="26.6640625" style="45" customWidth="1"/>
    <col min="12806" max="12806" width="12.33203125" style="45" customWidth="1"/>
    <col min="12807" max="12807" width="55.6640625" style="45" bestFit="1" customWidth="1"/>
    <col min="12808" max="12808" width="13.6640625" style="45" customWidth="1"/>
    <col min="12809" max="12809" width="12.33203125" style="45" customWidth="1"/>
    <col min="12810" max="12810" width="4.88671875" style="45" customWidth="1"/>
    <col min="12811" max="13058" width="9.33203125" style="45"/>
    <col min="13059" max="13059" width="6.6640625" style="45" bestFit="1" customWidth="1"/>
    <col min="13060" max="13060" width="32.6640625" style="45" customWidth="1"/>
    <col min="13061" max="13061" width="26.6640625" style="45" customWidth="1"/>
    <col min="13062" max="13062" width="12.33203125" style="45" customWidth="1"/>
    <col min="13063" max="13063" width="55.6640625" style="45" bestFit="1" customWidth="1"/>
    <col min="13064" max="13064" width="13.6640625" style="45" customWidth="1"/>
    <col min="13065" max="13065" width="12.33203125" style="45" customWidth="1"/>
    <col min="13066" max="13066" width="4.88671875" style="45" customWidth="1"/>
    <col min="13067" max="13314" width="9.33203125" style="45"/>
    <col min="13315" max="13315" width="6.6640625" style="45" bestFit="1" customWidth="1"/>
    <col min="13316" max="13316" width="32.6640625" style="45" customWidth="1"/>
    <col min="13317" max="13317" width="26.6640625" style="45" customWidth="1"/>
    <col min="13318" max="13318" width="12.33203125" style="45" customWidth="1"/>
    <col min="13319" max="13319" width="55.6640625" style="45" bestFit="1" customWidth="1"/>
    <col min="13320" max="13320" width="13.6640625" style="45" customWidth="1"/>
    <col min="13321" max="13321" width="12.33203125" style="45" customWidth="1"/>
    <col min="13322" max="13322" width="4.88671875" style="45" customWidth="1"/>
    <col min="13323" max="13570" width="9.33203125" style="45"/>
    <col min="13571" max="13571" width="6.6640625" style="45" bestFit="1" customWidth="1"/>
    <col min="13572" max="13572" width="32.6640625" style="45" customWidth="1"/>
    <col min="13573" max="13573" width="26.6640625" style="45" customWidth="1"/>
    <col min="13574" max="13574" width="12.33203125" style="45" customWidth="1"/>
    <col min="13575" max="13575" width="55.6640625" style="45" bestFit="1" customWidth="1"/>
    <col min="13576" max="13576" width="13.6640625" style="45" customWidth="1"/>
    <col min="13577" max="13577" width="12.33203125" style="45" customWidth="1"/>
    <col min="13578" max="13578" width="4.88671875" style="45" customWidth="1"/>
    <col min="13579" max="13826" width="9.33203125" style="45"/>
    <col min="13827" max="13827" width="6.6640625" style="45" bestFit="1" customWidth="1"/>
    <col min="13828" max="13828" width="32.6640625" style="45" customWidth="1"/>
    <col min="13829" max="13829" width="26.6640625" style="45" customWidth="1"/>
    <col min="13830" max="13830" width="12.33203125" style="45" customWidth="1"/>
    <col min="13831" max="13831" width="55.6640625" style="45" bestFit="1" customWidth="1"/>
    <col min="13832" max="13832" width="13.6640625" style="45" customWidth="1"/>
    <col min="13833" max="13833" width="12.33203125" style="45" customWidth="1"/>
    <col min="13834" max="13834" width="4.88671875" style="45" customWidth="1"/>
    <col min="13835" max="14082" width="9.33203125" style="45"/>
    <col min="14083" max="14083" width="6.6640625" style="45" bestFit="1" customWidth="1"/>
    <col min="14084" max="14084" width="32.6640625" style="45" customWidth="1"/>
    <col min="14085" max="14085" width="26.6640625" style="45" customWidth="1"/>
    <col min="14086" max="14086" width="12.33203125" style="45" customWidth="1"/>
    <col min="14087" max="14087" width="55.6640625" style="45" bestFit="1" customWidth="1"/>
    <col min="14088" max="14088" width="13.6640625" style="45" customWidth="1"/>
    <col min="14089" max="14089" width="12.33203125" style="45" customWidth="1"/>
    <col min="14090" max="14090" width="4.88671875" style="45" customWidth="1"/>
    <col min="14091" max="14338" width="9.33203125" style="45"/>
    <col min="14339" max="14339" width="6.6640625" style="45" bestFit="1" customWidth="1"/>
    <col min="14340" max="14340" width="32.6640625" style="45" customWidth="1"/>
    <col min="14341" max="14341" width="26.6640625" style="45" customWidth="1"/>
    <col min="14342" max="14342" width="12.33203125" style="45" customWidth="1"/>
    <col min="14343" max="14343" width="55.6640625" style="45" bestFit="1" customWidth="1"/>
    <col min="14344" max="14344" width="13.6640625" style="45" customWidth="1"/>
    <col min="14345" max="14345" width="12.33203125" style="45" customWidth="1"/>
    <col min="14346" max="14346" width="4.88671875" style="45" customWidth="1"/>
    <col min="14347" max="14594" width="9.33203125" style="45"/>
    <col min="14595" max="14595" width="6.6640625" style="45" bestFit="1" customWidth="1"/>
    <col min="14596" max="14596" width="32.6640625" style="45" customWidth="1"/>
    <col min="14597" max="14597" width="26.6640625" style="45" customWidth="1"/>
    <col min="14598" max="14598" width="12.33203125" style="45" customWidth="1"/>
    <col min="14599" max="14599" width="55.6640625" style="45" bestFit="1" customWidth="1"/>
    <col min="14600" max="14600" width="13.6640625" style="45" customWidth="1"/>
    <col min="14601" max="14601" width="12.33203125" style="45" customWidth="1"/>
    <col min="14602" max="14602" width="4.88671875" style="45" customWidth="1"/>
    <col min="14603" max="14850" width="9.33203125" style="45"/>
    <col min="14851" max="14851" width="6.6640625" style="45" bestFit="1" customWidth="1"/>
    <col min="14852" max="14852" width="32.6640625" style="45" customWidth="1"/>
    <col min="14853" max="14853" width="26.6640625" style="45" customWidth="1"/>
    <col min="14854" max="14854" width="12.33203125" style="45" customWidth="1"/>
    <col min="14855" max="14855" width="55.6640625" style="45" bestFit="1" customWidth="1"/>
    <col min="14856" max="14856" width="13.6640625" style="45" customWidth="1"/>
    <col min="14857" max="14857" width="12.33203125" style="45" customWidth="1"/>
    <col min="14858" max="14858" width="4.88671875" style="45" customWidth="1"/>
    <col min="14859" max="15106" width="9.33203125" style="45"/>
    <col min="15107" max="15107" width="6.6640625" style="45" bestFit="1" customWidth="1"/>
    <col min="15108" max="15108" width="32.6640625" style="45" customWidth="1"/>
    <col min="15109" max="15109" width="26.6640625" style="45" customWidth="1"/>
    <col min="15110" max="15110" width="12.33203125" style="45" customWidth="1"/>
    <col min="15111" max="15111" width="55.6640625" style="45" bestFit="1" customWidth="1"/>
    <col min="15112" max="15112" width="13.6640625" style="45" customWidth="1"/>
    <col min="15113" max="15113" width="12.33203125" style="45" customWidth="1"/>
    <col min="15114" max="15114" width="4.88671875" style="45" customWidth="1"/>
    <col min="15115" max="15362" width="9.33203125" style="45"/>
    <col min="15363" max="15363" width="6.6640625" style="45" bestFit="1" customWidth="1"/>
    <col min="15364" max="15364" width="32.6640625" style="45" customWidth="1"/>
    <col min="15365" max="15365" width="26.6640625" style="45" customWidth="1"/>
    <col min="15366" max="15366" width="12.33203125" style="45" customWidth="1"/>
    <col min="15367" max="15367" width="55.6640625" style="45" bestFit="1" customWidth="1"/>
    <col min="15368" max="15368" width="13.6640625" style="45" customWidth="1"/>
    <col min="15369" max="15369" width="12.33203125" style="45" customWidth="1"/>
    <col min="15370" max="15370" width="4.88671875" style="45" customWidth="1"/>
    <col min="15371" max="15618" width="9.33203125" style="45"/>
    <col min="15619" max="15619" width="6.6640625" style="45" bestFit="1" customWidth="1"/>
    <col min="15620" max="15620" width="32.6640625" style="45" customWidth="1"/>
    <col min="15621" max="15621" width="26.6640625" style="45" customWidth="1"/>
    <col min="15622" max="15622" width="12.33203125" style="45" customWidth="1"/>
    <col min="15623" max="15623" width="55.6640625" style="45" bestFit="1" customWidth="1"/>
    <col min="15624" max="15624" width="13.6640625" style="45" customWidth="1"/>
    <col min="15625" max="15625" width="12.33203125" style="45" customWidth="1"/>
    <col min="15626" max="15626" width="4.88671875" style="45" customWidth="1"/>
    <col min="15627" max="15874" width="9.33203125" style="45"/>
    <col min="15875" max="15875" width="6.6640625" style="45" bestFit="1" customWidth="1"/>
    <col min="15876" max="15876" width="32.6640625" style="45" customWidth="1"/>
    <col min="15877" max="15877" width="26.6640625" style="45" customWidth="1"/>
    <col min="15878" max="15878" width="12.33203125" style="45" customWidth="1"/>
    <col min="15879" max="15879" width="55.6640625" style="45" bestFit="1" customWidth="1"/>
    <col min="15880" max="15880" width="13.6640625" style="45" customWidth="1"/>
    <col min="15881" max="15881" width="12.33203125" style="45" customWidth="1"/>
    <col min="15882" max="15882" width="4.88671875" style="45" customWidth="1"/>
    <col min="15883" max="16130" width="9.33203125" style="45"/>
    <col min="16131" max="16131" width="6.6640625" style="45" bestFit="1" customWidth="1"/>
    <col min="16132" max="16132" width="32.6640625" style="45" customWidth="1"/>
    <col min="16133" max="16133" width="26.6640625" style="45" customWidth="1"/>
    <col min="16134" max="16134" width="12.33203125" style="45" customWidth="1"/>
    <col min="16135" max="16135" width="55.6640625" style="45" bestFit="1" customWidth="1"/>
    <col min="16136" max="16136" width="13.6640625" style="45" customWidth="1"/>
    <col min="16137" max="16137" width="12.33203125" style="45" customWidth="1"/>
    <col min="16138" max="16138" width="4.88671875" style="45" customWidth="1"/>
    <col min="16139" max="16384" width="9.33203125" style="45"/>
  </cols>
  <sheetData>
    <row r="1" spans="1:10" s="8" customFormat="1" ht="115.2" customHeight="1" x14ac:dyDescent="0.3">
      <c r="A1" s="205" t="s">
        <v>251</v>
      </c>
      <c r="B1" s="206"/>
      <c r="C1" s="206"/>
      <c r="D1" s="206"/>
      <c r="E1" s="206"/>
      <c r="F1" s="206"/>
      <c r="G1" s="206"/>
      <c r="H1" s="206"/>
      <c r="I1" s="206"/>
      <c r="J1" s="7"/>
    </row>
    <row r="2" spans="1:10" s="8" customFormat="1" x14ac:dyDescent="0.3">
      <c r="A2" s="207" t="s">
        <v>0</v>
      </c>
      <c r="B2" s="207"/>
      <c r="C2" s="208"/>
      <c r="D2" s="208"/>
      <c r="E2" s="208"/>
      <c r="F2" s="208"/>
      <c r="G2" s="208"/>
      <c r="H2" s="208"/>
      <c r="I2" s="208"/>
      <c r="J2" s="7"/>
    </row>
    <row r="3" spans="1:10" s="8" customFormat="1" x14ac:dyDescent="0.3">
      <c r="A3" s="207" t="s">
        <v>1</v>
      </c>
      <c r="B3" s="207"/>
      <c r="C3" s="208"/>
      <c r="D3" s="208"/>
      <c r="E3" s="208"/>
      <c r="F3" s="208"/>
      <c r="G3" s="208"/>
      <c r="H3" s="208"/>
      <c r="I3" s="208"/>
      <c r="J3" s="7"/>
    </row>
    <row r="4" spans="1:10" s="60" customFormat="1" ht="30" customHeight="1" x14ac:dyDescent="0.3">
      <c r="A4" s="259"/>
      <c r="B4" s="260" t="s">
        <v>119</v>
      </c>
      <c r="C4" s="87" t="s">
        <v>130</v>
      </c>
      <c r="D4" s="219" t="s">
        <v>138</v>
      </c>
      <c r="E4" s="220"/>
      <c r="F4" s="88">
        <v>4</v>
      </c>
      <c r="G4" s="221" t="s">
        <v>139</v>
      </c>
      <c r="H4" s="145"/>
      <c r="I4" s="88"/>
      <c r="J4" s="7"/>
    </row>
    <row r="5" spans="1:10" s="8" customFormat="1" x14ac:dyDescent="0.3">
      <c r="A5" s="207" t="s">
        <v>2</v>
      </c>
      <c r="B5" s="207"/>
      <c r="C5" s="208" t="s">
        <v>29</v>
      </c>
      <c r="D5" s="208"/>
      <c r="E5" s="208"/>
      <c r="F5" s="208"/>
      <c r="G5" s="208"/>
      <c r="H5" s="208"/>
      <c r="I5" s="208"/>
      <c r="J5" s="7"/>
    </row>
    <row r="6" spans="1:10" s="8" customFormat="1" ht="15.6" thickBot="1" x14ac:dyDescent="0.35">
      <c r="A6" s="9"/>
      <c r="B6" s="7"/>
      <c r="C6" s="211" t="s">
        <v>3</v>
      </c>
      <c r="D6" s="211"/>
      <c r="E6" s="211"/>
      <c r="F6" s="211"/>
      <c r="G6" s="211"/>
      <c r="H6" s="89"/>
      <c r="I6" s="7"/>
      <c r="J6" s="7"/>
    </row>
    <row r="7" spans="1:10" s="8" customFormat="1" ht="42.6" customHeight="1" thickBot="1" x14ac:dyDescent="0.35">
      <c r="A7" s="9"/>
      <c r="B7" s="7"/>
      <c r="C7" s="131" t="s">
        <v>4</v>
      </c>
      <c r="D7" s="132"/>
      <c r="E7" s="133"/>
      <c r="F7" s="11" t="s">
        <v>5</v>
      </c>
      <c r="G7" s="12" t="s">
        <v>20</v>
      </c>
      <c r="H7" s="89"/>
      <c r="I7" s="7"/>
      <c r="J7" s="7"/>
    </row>
    <row r="8" spans="1:10" s="8" customFormat="1" x14ac:dyDescent="0.3">
      <c r="A8" s="9"/>
      <c r="B8" s="13"/>
      <c r="C8" s="140" t="s">
        <v>6</v>
      </c>
      <c r="D8" s="141"/>
      <c r="E8" s="142"/>
      <c r="F8" s="15">
        <f>H24</f>
        <v>22</v>
      </c>
      <c r="G8" s="16">
        <f>I24</f>
        <v>0</v>
      </c>
      <c r="H8" s="89"/>
      <c r="I8" s="7"/>
      <c r="J8" s="7"/>
    </row>
    <row r="9" spans="1:10" s="8" customFormat="1" x14ac:dyDescent="0.3">
      <c r="A9" s="9"/>
      <c r="B9" s="13"/>
      <c r="C9" s="143" t="s">
        <v>7</v>
      </c>
      <c r="D9" s="144"/>
      <c r="E9" s="145"/>
      <c r="F9" s="18">
        <f>H51</f>
        <v>63</v>
      </c>
      <c r="G9" s="16">
        <f>I51</f>
        <v>0</v>
      </c>
      <c r="H9" s="89"/>
      <c r="I9" s="7"/>
      <c r="J9" s="7"/>
    </row>
    <row r="10" spans="1:10" s="8" customFormat="1" ht="15" thickBot="1" x14ac:dyDescent="0.35">
      <c r="A10" s="9"/>
      <c r="B10" s="7"/>
      <c r="C10" s="146" t="s">
        <v>30</v>
      </c>
      <c r="D10" s="147"/>
      <c r="E10" s="148"/>
      <c r="F10" s="18">
        <f>H63</f>
        <v>15</v>
      </c>
      <c r="G10" s="19">
        <f>I63</f>
        <v>0</v>
      </c>
      <c r="H10" s="89"/>
      <c r="I10" s="7"/>
      <c r="J10" s="7"/>
    </row>
    <row r="11" spans="1:10" s="8" customFormat="1" ht="15" thickBot="1" x14ac:dyDescent="0.35">
      <c r="A11" s="9"/>
      <c r="B11" s="7"/>
      <c r="C11" s="149" t="s">
        <v>8</v>
      </c>
      <c r="D11" s="150"/>
      <c r="E11" s="151"/>
      <c r="F11" s="21">
        <f>SUM(F8:F10)</f>
        <v>100</v>
      </c>
      <c r="G11" s="22">
        <f>SUM(G8:G10)</f>
        <v>0</v>
      </c>
      <c r="H11" s="89"/>
      <c r="I11" s="7"/>
      <c r="J11" s="7"/>
    </row>
    <row r="12" spans="1:10" s="8" customFormat="1" x14ac:dyDescent="0.3">
      <c r="A12" s="9"/>
      <c r="B12" s="7"/>
      <c r="C12" s="7"/>
      <c r="D12" s="7"/>
      <c r="E12" s="7"/>
      <c r="F12" s="7"/>
      <c r="G12" s="7"/>
      <c r="H12" s="89"/>
      <c r="I12" s="7"/>
      <c r="J12" s="7"/>
    </row>
    <row r="13" spans="1:10" s="8" customFormat="1" x14ac:dyDescent="0.3">
      <c r="A13" s="7"/>
      <c r="B13" s="7"/>
      <c r="C13" s="7"/>
      <c r="D13" s="7"/>
      <c r="E13" s="7"/>
      <c r="F13" s="7"/>
      <c r="G13" s="7"/>
      <c r="H13" s="89"/>
      <c r="I13" s="7"/>
      <c r="J13" s="7"/>
    </row>
    <row r="14" spans="1:10" s="8" customFormat="1" ht="27" customHeight="1" x14ac:dyDescent="0.3">
      <c r="A14" s="66" t="s">
        <v>9</v>
      </c>
      <c r="B14" s="66" t="s">
        <v>10</v>
      </c>
      <c r="C14" s="66" t="s">
        <v>144</v>
      </c>
      <c r="D14" s="212" t="s">
        <v>145</v>
      </c>
      <c r="E14" s="213"/>
      <c r="F14" s="64" t="s">
        <v>151</v>
      </c>
      <c r="G14" s="66" t="s">
        <v>146</v>
      </c>
      <c r="H14" s="85" t="s">
        <v>147</v>
      </c>
      <c r="I14" s="64" t="s">
        <v>15</v>
      </c>
      <c r="J14" s="7"/>
    </row>
    <row r="15" spans="1:10" s="8" customFormat="1" x14ac:dyDescent="0.3">
      <c r="A15" s="24" t="s">
        <v>55</v>
      </c>
      <c r="B15" s="24"/>
      <c r="C15" s="24"/>
      <c r="D15" s="24"/>
      <c r="E15" s="24"/>
      <c r="F15" s="24"/>
      <c r="G15" s="24"/>
      <c r="H15" s="24"/>
      <c r="I15" s="24"/>
      <c r="J15" s="7"/>
    </row>
    <row r="16" spans="1:10" s="60" customFormat="1" ht="61.2" customHeight="1" x14ac:dyDescent="0.3">
      <c r="A16" s="224" t="s">
        <v>252</v>
      </c>
      <c r="B16" s="224"/>
      <c r="C16" s="224"/>
      <c r="D16" s="224"/>
      <c r="E16" s="224"/>
      <c r="F16" s="224"/>
      <c r="G16" s="224"/>
      <c r="H16" s="224"/>
      <c r="I16" s="225"/>
      <c r="J16" s="7"/>
    </row>
    <row r="17" spans="1:10" s="8" customFormat="1" ht="171.75" customHeight="1" x14ac:dyDescent="0.3">
      <c r="A17" s="25">
        <v>1.1000000000000001</v>
      </c>
      <c r="B17" s="50" t="s">
        <v>149</v>
      </c>
      <c r="C17" s="48" t="s">
        <v>260</v>
      </c>
      <c r="D17" s="254" t="s">
        <v>150</v>
      </c>
      <c r="E17" s="255"/>
      <c r="F17" s="27"/>
      <c r="G17" s="55" t="s">
        <v>153</v>
      </c>
      <c r="H17" s="90">
        <v>5</v>
      </c>
      <c r="I17" s="29"/>
      <c r="J17" s="7"/>
    </row>
    <row r="18" spans="1:10" s="8" customFormat="1" ht="201.6" x14ac:dyDescent="0.3">
      <c r="A18" s="25">
        <v>1.2</v>
      </c>
      <c r="B18" s="50" t="s">
        <v>154</v>
      </c>
      <c r="C18" s="55" t="s">
        <v>266</v>
      </c>
      <c r="D18" s="127" t="s">
        <v>150</v>
      </c>
      <c r="E18" s="128"/>
      <c r="F18" s="61"/>
      <c r="G18" s="50" t="s">
        <v>79</v>
      </c>
      <c r="H18" s="90">
        <f>IF(I18="N/A",0,3)</f>
        <v>3</v>
      </c>
      <c r="I18" s="29"/>
      <c r="J18" s="7"/>
    </row>
    <row r="19" spans="1:10" s="8" customFormat="1" ht="172.8" x14ac:dyDescent="0.3">
      <c r="A19" s="25">
        <v>1.3</v>
      </c>
      <c r="B19" s="6" t="s">
        <v>155</v>
      </c>
      <c r="C19" s="49" t="s">
        <v>261</v>
      </c>
      <c r="D19" s="127" t="s">
        <v>150</v>
      </c>
      <c r="E19" s="128"/>
      <c r="F19" s="31"/>
      <c r="G19" s="50" t="s">
        <v>156</v>
      </c>
      <c r="H19" s="90">
        <v>5</v>
      </c>
      <c r="I19" s="29"/>
      <c r="J19" s="7"/>
    </row>
    <row r="20" spans="1:10" s="8" customFormat="1" ht="129.6" x14ac:dyDescent="0.3">
      <c r="A20" s="25">
        <v>1.4</v>
      </c>
      <c r="B20" s="6" t="s">
        <v>157</v>
      </c>
      <c r="C20" s="49" t="s">
        <v>262</v>
      </c>
      <c r="D20" s="127" t="s">
        <v>150</v>
      </c>
      <c r="E20" s="128"/>
      <c r="F20" s="31"/>
      <c r="G20" s="50" t="s">
        <v>63</v>
      </c>
      <c r="H20" s="90">
        <v>2</v>
      </c>
      <c r="I20" s="29"/>
      <c r="J20" s="7"/>
    </row>
    <row r="21" spans="1:10" s="8" customFormat="1" ht="158.4" x14ac:dyDescent="0.3">
      <c r="A21" s="25">
        <v>1.5</v>
      </c>
      <c r="B21" s="6" t="s">
        <v>158</v>
      </c>
      <c r="C21" s="49" t="s">
        <v>263</v>
      </c>
      <c r="D21" s="127" t="s">
        <v>150</v>
      </c>
      <c r="E21" s="128"/>
      <c r="F21" s="31"/>
      <c r="G21" s="50" t="s">
        <v>65</v>
      </c>
      <c r="H21" s="90">
        <v>2</v>
      </c>
      <c r="I21" s="29"/>
      <c r="J21" s="7"/>
    </row>
    <row r="22" spans="1:10" s="8" customFormat="1" ht="129.6" x14ac:dyDescent="0.3">
      <c r="A22" s="25">
        <v>1.6</v>
      </c>
      <c r="B22" s="6" t="s">
        <v>159</v>
      </c>
      <c r="C22" s="49" t="s">
        <v>264</v>
      </c>
      <c r="D22" s="127" t="s">
        <v>150</v>
      </c>
      <c r="E22" s="128"/>
      <c r="F22" s="31"/>
      <c r="G22" s="50" t="s">
        <v>160</v>
      </c>
      <c r="H22" s="90">
        <v>2</v>
      </c>
      <c r="I22" s="29"/>
      <c r="J22" s="7"/>
    </row>
    <row r="23" spans="1:10" s="8" customFormat="1" ht="216" x14ac:dyDescent="0.3">
      <c r="A23" s="25">
        <v>1.7</v>
      </c>
      <c r="B23" s="62" t="s">
        <v>162</v>
      </c>
      <c r="C23" s="49" t="s">
        <v>163</v>
      </c>
      <c r="D23" s="129" t="s">
        <v>150</v>
      </c>
      <c r="E23" s="130"/>
      <c r="F23" s="31"/>
      <c r="G23" s="50" t="s">
        <v>164</v>
      </c>
      <c r="H23" s="90">
        <f>IF(I23="N/A",0, 3)</f>
        <v>3</v>
      </c>
      <c r="I23" s="29"/>
      <c r="J23" s="7"/>
    </row>
    <row r="24" spans="1:10" s="8" customFormat="1" x14ac:dyDescent="0.3">
      <c r="A24" s="214"/>
      <c r="B24" s="215"/>
      <c r="C24" s="215"/>
      <c r="D24" s="215"/>
      <c r="E24" s="215"/>
      <c r="F24" s="216"/>
      <c r="G24" s="33" t="s">
        <v>16</v>
      </c>
      <c r="H24" s="90">
        <f>SUM(H17:H23)</f>
        <v>22</v>
      </c>
      <c r="I24" s="34">
        <f>SUM(I17:I22)</f>
        <v>0</v>
      </c>
      <c r="J24" s="7"/>
    </row>
    <row r="25" spans="1:10" s="8" customFormat="1" ht="17.25" customHeight="1" x14ac:dyDescent="0.3">
      <c r="A25" s="217" t="s">
        <v>17</v>
      </c>
      <c r="B25" s="217"/>
      <c r="C25" s="217"/>
      <c r="D25" s="217"/>
      <c r="E25" s="217"/>
      <c r="F25" s="217"/>
      <c r="G25" s="217"/>
      <c r="H25" s="217"/>
      <c r="I25" s="218"/>
      <c r="J25" s="7"/>
    </row>
    <row r="26" spans="1:10" s="8" customFormat="1" ht="49.2" customHeight="1" x14ac:dyDescent="0.3">
      <c r="A26" s="226" t="s">
        <v>141</v>
      </c>
      <c r="B26" s="226"/>
      <c r="C26" s="226"/>
      <c r="D26" s="226"/>
      <c r="E26" s="226"/>
      <c r="F26" s="226"/>
      <c r="G26" s="226"/>
      <c r="H26" s="226"/>
      <c r="I26" s="227"/>
      <c r="J26" s="7"/>
    </row>
    <row r="27" spans="1:10" s="8" customFormat="1" ht="69" customHeight="1" x14ac:dyDescent="0.3">
      <c r="A27" s="188">
        <v>2.1</v>
      </c>
      <c r="B27" s="209" t="s">
        <v>180</v>
      </c>
      <c r="C27" s="193" t="s">
        <v>265</v>
      </c>
      <c r="D27" s="96" t="s">
        <v>168</v>
      </c>
      <c r="E27" s="79">
        <v>0</v>
      </c>
      <c r="F27" s="196" t="e">
        <f>(E29+E28)/E27</f>
        <v>#DIV/0!</v>
      </c>
      <c r="G27" s="236" t="s">
        <v>73</v>
      </c>
      <c r="H27" s="134">
        <f>IF(I27="N/A",0,9)</f>
        <v>9</v>
      </c>
      <c r="I27" s="182"/>
      <c r="J27" s="7"/>
    </row>
    <row r="28" spans="1:10" s="8" customFormat="1" ht="69" customHeight="1" x14ac:dyDescent="0.3">
      <c r="A28" s="189"/>
      <c r="B28" s="192"/>
      <c r="C28" s="194"/>
      <c r="D28" s="78" t="s">
        <v>166</v>
      </c>
      <c r="E28" s="79">
        <v>0</v>
      </c>
      <c r="F28" s="197"/>
      <c r="G28" s="237"/>
      <c r="H28" s="135"/>
      <c r="I28" s="183"/>
      <c r="J28" s="7"/>
    </row>
    <row r="29" spans="1:10" s="8" customFormat="1" ht="69" customHeight="1" x14ac:dyDescent="0.3">
      <c r="A29" s="190"/>
      <c r="B29" s="192"/>
      <c r="C29" s="195"/>
      <c r="D29" s="78" t="s">
        <v>169</v>
      </c>
      <c r="E29" s="79">
        <v>0</v>
      </c>
      <c r="F29" s="198"/>
      <c r="G29" s="238"/>
      <c r="H29" s="136"/>
      <c r="I29" s="184"/>
      <c r="J29" s="7"/>
    </row>
    <row r="30" spans="1:10" s="8" customFormat="1" ht="30" customHeight="1" x14ac:dyDescent="0.3">
      <c r="A30" s="188" t="s">
        <v>51</v>
      </c>
      <c r="B30" s="191" t="s">
        <v>173</v>
      </c>
      <c r="C30" s="193" t="s">
        <v>257</v>
      </c>
      <c r="D30" s="78" t="s">
        <v>174</v>
      </c>
      <c r="E30" s="79">
        <v>0</v>
      </c>
      <c r="F30" s="196" t="e">
        <f xml:space="preserve"> SUM(E31:E34)/E30</f>
        <v>#DIV/0!</v>
      </c>
      <c r="G30" s="236" t="s">
        <v>126</v>
      </c>
      <c r="H30" s="134">
        <v>9</v>
      </c>
      <c r="I30" s="182"/>
      <c r="J30" s="7"/>
    </row>
    <row r="31" spans="1:10" s="8" customFormat="1" ht="30" customHeight="1" x14ac:dyDescent="0.3">
      <c r="A31" s="189">
        <v>2.2000000000000002</v>
      </c>
      <c r="B31" s="192" t="s">
        <v>60</v>
      </c>
      <c r="C31" s="194" t="s">
        <v>94</v>
      </c>
      <c r="D31" s="78" t="s">
        <v>108</v>
      </c>
      <c r="E31" s="79">
        <v>0</v>
      </c>
      <c r="F31" s="197"/>
      <c r="G31" s="237" t="s">
        <v>74</v>
      </c>
      <c r="H31" s="135"/>
      <c r="I31" s="183"/>
      <c r="J31" s="7"/>
    </row>
    <row r="32" spans="1:10" s="8" customFormat="1" ht="30" customHeight="1" x14ac:dyDescent="0.3">
      <c r="A32" s="189"/>
      <c r="B32" s="192"/>
      <c r="C32" s="194"/>
      <c r="D32" s="78" t="s">
        <v>111</v>
      </c>
      <c r="E32" s="79">
        <v>0</v>
      </c>
      <c r="F32" s="197"/>
      <c r="G32" s="237"/>
      <c r="H32" s="135"/>
      <c r="I32" s="183"/>
      <c r="J32" s="7"/>
    </row>
    <row r="33" spans="1:10" s="8" customFormat="1" ht="30" customHeight="1" x14ac:dyDescent="0.3">
      <c r="A33" s="189"/>
      <c r="B33" s="192"/>
      <c r="C33" s="194"/>
      <c r="D33" s="78" t="s">
        <v>109</v>
      </c>
      <c r="E33" s="79">
        <v>0</v>
      </c>
      <c r="F33" s="197"/>
      <c r="G33" s="237"/>
      <c r="H33" s="135"/>
      <c r="I33" s="183"/>
      <c r="J33" s="7"/>
    </row>
    <row r="34" spans="1:10" s="8" customFormat="1" ht="30" customHeight="1" x14ac:dyDescent="0.3">
      <c r="A34" s="190">
        <v>2.2999999999999998</v>
      </c>
      <c r="B34" s="192" t="s">
        <v>25</v>
      </c>
      <c r="C34" s="195" t="s">
        <v>96</v>
      </c>
      <c r="D34" s="78" t="s">
        <v>110</v>
      </c>
      <c r="E34" s="79">
        <v>0</v>
      </c>
      <c r="F34" s="198"/>
      <c r="G34" s="238" t="s">
        <v>77</v>
      </c>
      <c r="H34" s="136"/>
      <c r="I34" s="184"/>
      <c r="J34" s="7"/>
    </row>
    <row r="35" spans="1:10" s="8" customFormat="1" ht="201.6" x14ac:dyDescent="0.3">
      <c r="A35" s="35">
        <v>2.2000000000000002</v>
      </c>
      <c r="B35" s="51" t="s">
        <v>134</v>
      </c>
      <c r="C35" s="49" t="s">
        <v>250</v>
      </c>
      <c r="D35" s="129" t="s">
        <v>150</v>
      </c>
      <c r="E35" s="130"/>
      <c r="F35" s="36"/>
      <c r="G35" s="52" t="s">
        <v>177</v>
      </c>
      <c r="H35" s="91">
        <f>IF(I35="N/A",0,9)</f>
        <v>9</v>
      </c>
      <c r="I35" s="38"/>
      <c r="J35" s="7"/>
    </row>
    <row r="36" spans="1:10" s="8" customFormat="1" ht="201.6" x14ac:dyDescent="0.3">
      <c r="A36" s="35">
        <v>2.2999999999999998</v>
      </c>
      <c r="B36" s="6" t="s">
        <v>178</v>
      </c>
      <c r="C36" s="49" t="s">
        <v>258</v>
      </c>
      <c r="D36" s="129" t="s">
        <v>150</v>
      </c>
      <c r="E36" s="130"/>
      <c r="F36" s="36"/>
      <c r="G36" s="54" t="s">
        <v>77</v>
      </c>
      <c r="H36" s="91">
        <f>IF(I36="N/A",0,6)</f>
        <v>6</v>
      </c>
      <c r="I36" s="38"/>
      <c r="J36" s="7"/>
    </row>
    <row r="37" spans="1:10" s="8" customFormat="1" ht="201.6" x14ac:dyDescent="0.3">
      <c r="A37" s="35">
        <v>2.4</v>
      </c>
      <c r="B37" s="50" t="s">
        <v>181</v>
      </c>
      <c r="C37" s="49" t="s">
        <v>259</v>
      </c>
      <c r="D37" s="129" t="s">
        <v>150</v>
      </c>
      <c r="E37" s="130"/>
      <c r="F37" s="36"/>
      <c r="G37" s="54" t="s">
        <v>76</v>
      </c>
      <c r="H37" s="90">
        <v>6</v>
      </c>
      <c r="I37" s="38"/>
      <c r="J37" s="7"/>
    </row>
    <row r="38" spans="1:10" s="8" customFormat="1" ht="52.95" customHeight="1" x14ac:dyDescent="0.3">
      <c r="A38" s="241">
        <v>2.5</v>
      </c>
      <c r="B38" s="191" t="s">
        <v>182</v>
      </c>
      <c r="C38" s="191" t="s">
        <v>255</v>
      </c>
      <c r="D38" s="78" t="s">
        <v>115</v>
      </c>
      <c r="E38" s="79">
        <v>0</v>
      </c>
      <c r="F38" s="196" t="e">
        <f>(SUM(E38:E41)/F4)/E42</f>
        <v>#DIV/0!</v>
      </c>
      <c r="G38" s="256" t="s">
        <v>75</v>
      </c>
      <c r="H38" s="134">
        <v>6</v>
      </c>
      <c r="I38" s="182"/>
      <c r="J38" s="7"/>
    </row>
    <row r="39" spans="1:10" s="8" customFormat="1" ht="52.95" customHeight="1" x14ac:dyDescent="0.3">
      <c r="A39" s="242"/>
      <c r="B39" s="244"/>
      <c r="C39" s="244"/>
      <c r="D39" s="78" t="s">
        <v>116</v>
      </c>
      <c r="E39" s="79">
        <v>0</v>
      </c>
      <c r="F39" s="197"/>
      <c r="G39" s="257"/>
      <c r="H39" s="135"/>
      <c r="I39" s="183"/>
      <c r="J39" s="7"/>
    </row>
    <row r="40" spans="1:10" s="8" customFormat="1" ht="52.95" customHeight="1" x14ac:dyDescent="0.3">
      <c r="A40" s="242"/>
      <c r="B40" s="244"/>
      <c r="C40" s="244"/>
      <c r="D40" s="78" t="s">
        <v>117</v>
      </c>
      <c r="E40" s="79">
        <v>0</v>
      </c>
      <c r="F40" s="197"/>
      <c r="G40" s="257"/>
      <c r="H40" s="135"/>
      <c r="I40" s="183"/>
      <c r="J40" s="7"/>
    </row>
    <row r="41" spans="1:10" s="8" customFormat="1" ht="52.95" customHeight="1" x14ac:dyDescent="0.3">
      <c r="A41" s="242"/>
      <c r="B41" s="244"/>
      <c r="C41" s="244"/>
      <c r="D41" s="78" t="s">
        <v>118</v>
      </c>
      <c r="E41" s="79">
        <v>0</v>
      </c>
      <c r="F41" s="197"/>
      <c r="G41" s="257"/>
      <c r="H41" s="135"/>
      <c r="I41" s="183"/>
      <c r="J41" s="7"/>
    </row>
    <row r="42" spans="1:10" s="8" customFormat="1" ht="52.95" customHeight="1" x14ac:dyDescent="0.3">
      <c r="A42" s="243"/>
      <c r="B42" s="245"/>
      <c r="C42" s="245"/>
      <c r="D42" s="84" t="s">
        <v>123</v>
      </c>
      <c r="E42" s="79">
        <v>0</v>
      </c>
      <c r="F42" s="198"/>
      <c r="G42" s="258"/>
      <c r="H42" s="136"/>
      <c r="I42" s="184"/>
      <c r="J42" s="7"/>
    </row>
    <row r="43" spans="1:10" s="8" customFormat="1" ht="81.599999999999994" customHeight="1" x14ac:dyDescent="0.3">
      <c r="A43" s="155" t="s">
        <v>35</v>
      </c>
      <c r="B43" s="228" t="s">
        <v>183</v>
      </c>
      <c r="C43" s="239" t="s">
        <v>255</v>
      </c>
      <c r="D43" s="78" t="s">
        <v>184</v>
      </c>
      <c r="E43" s="79">
        <v>0</v>
      </c>
      <c r="F43" s="161" t="e">
        <f>SUM(E43-E44)/E43</f>
        <v>#DIV/0!</v>
      </c>
      <c r="G43" s="266" t="s">
        <v>71</v>
      </c>
      <c r="H43" s="179">
        <v>0</v>
      </c>
      <c r="I43" s="182"/>
      <c r="J43" s="7"/>
    </row>
    <row r="44" spans="1:10" s="8" customFormat="1" ht="81.599999999999994" customHeight="1" x14ac:dyDescent="0.3">
      <c r="A44" s="157"/>
      <c r="B44" s="229"/>
      <c r="C44" s="240"/>
      <c r="D44" s="78" t="s">
        <v>185</v>
      </c>
      <c r="E44" s="79">
        <v>0</v>
      </c>
      <c r="F44" s="163"/>
      <c r="G44" s="267"/>
      <c r="H44" s="181"/>
      <c r="I44" s="184"/>
      <c r="J44" s="7"/>
    </row>
    <row r="45" spans="1:10" s="8" customFormat="1" ht="201.6" x14ac:dyDescent="0.3">
      <c r="A45" s="35">
        <v>2.7</v>
      </c>
      <c r="B45" s="50" t="s">
        <v>190</v>
      </c>
      <c r="C45" s="69" t="s">
        <v>192</v>
      </c>
      <c r="D45" s="169" t="s">
        <v>196</v>
      </c>
      <c r="E45" s="170"/>
      <c r="F45" s="39" t="s">
        <v>27</v>
      </c>
      <c r="G45" s="63" t="s">
        <v>193</v>
      </c>
      <c r="H45" s="90">
        <v>10</v>
      </c>
      <c r="I45" s="38"/>
      <c r="J45" s="7"/>
    </row>
    <row r="46" spans="1:10" s="8" customFormat="1" ht="144" x14ac:dyDescent="0.3">
      <c r="A46" s="35">
        <v>2.8</v>
      </c>
      <c r="B46" s="51" t="s">
        <v>198</v>
      </c>
      <c r="C46" s="202" t="s">
        <v>231</v>
      </c>
      <c r="D46" s="171"/>
      <c r="E46" s="172"/>
      <c r="F46" s="31"/>
      <c r="G46" s="199" t="s">
        <v>28</v>
      </c>
      <c r="H46" s="179">
        <v>8</v>
      </c>
      <c r="I46" s="182"/>
      <c r="J46" s="7"/>
    </row>
    <row r="47" spans="1:10" s="8" customFormat="1" ht="28.8" x14ac:dyDescent="0.3">
      <c r="A47" s="35" t="s">
        <v>40</v>
      </c>
      <c r="B47" s="51" t="s">
        <v>45</v>
      </c>
      <c r="C47" s="203"/>
      <c r="D47" s="173"/>
      <c r="E47" s="174"/>
      <c r="F47" s="31" t="s">
        <v>44</v>
      </c>
      <c r="G47" s="200"/>
      <c r="H47" s="180"/>
      <c r="I47" s="183"/>
      <c r="J47" s="7"/>
    </row>
    <row r="48" spans="1:10" ht="43.2" x14ac:dyDescent="0.3">
      <c r="A48" s="35" t="s">
        <v>41</v>
      </c>
      <c r="B48" s="51" t="s">
        <v>46</v>
      </c>
      <c r="C48" s="203"/>
      <c r="D48" s="173"/>
      <c r="E48" s="174"/>
      <c r="F48" s="31" t="s">
        <v>44</v>
      </c>
      <c r="G48" s="200"/>
      <c r="H48" s="180"/>
      <c r="I48" s="183"/>
    </row>
    <row r="49" spans="1:11" ht="43.2" x14ac:dyDescent="0.3">
      <c r="A49" s="35" t="s">
        <v>42</v>
      </c>
      <c r="B49" s="51" t="s">
        <v>47</v>
      </c>
      <c r="C49" s="203"/>
      <c r="D49" s="173"/>
      <c r="E49" s="174"/>
      <c r="F49" s="31" t="s">
        <v>44</v>
      </c>
      <c r="G49" s="200"/>
      <c r="H49" s="180"/>
      <c r="I49" s="183"/>
    </row>
    <row r="50" spans="1:11" ht="72" x14ac:dyDescent="0.3">
      <c r="A50" s="35" t="s">
        <v>43</v>
      </c>
      <c r="B50" s="51" t="s">
        <v>48</v>
      </c>
      <c r="C50" s="204"/>
      <c r="D50" s="175"/>
      <c r="E50" s="176"/>
      <c r="F50" s="31" t="s">
        <v>44</v>
      </c>
      <c r="G50" s="201"/>
      <c r="H50" s="181"/>
      <c r="I50" s="184"/>
    </row>
    <row r="51" spans="1:11" x14ac:dyDescent="0.3">
      <c r="A51" s="261"/>
      <c r="B51" s="261"/>
      <c r="C51" s="261"/>
      <c r="D51" s="261"/>
      <c r="E51" s="261"/>
      <c r="F51" s="261"/>
      <c r="G51" s="58" t="s">
        <v>19</v>
      </c>
      <c r="H51" s="92">
        <f>SUM(H27:H50)</f>
        <v>63</v>
      </c>
      <c r="I51" s="41">
        <f>SUM(I35:I50)</f>
        <v>0</v>
      </c>
      <c r="J51" s="99"/>
    </row>
    <row r="52" spans="1:11" s="8" customFormat="1" ht="15" x14ac:dyDescent="0.3">
      <c r="A52" s="265" t="s">
        <v>30</v>
      </c>
      <c r="B52" s="265"/>
      <c r="C52" s="265"/>
      <c r="D52" s="265"/>
      <c r="E52" s="265"/>
      <c r="F52" s="265"/>
      <c r="G52" s="265"/>
      <c r="H52" s="265"/>
      <c r="I52" s="265"/>
      <c r="J52" s="100"/>
    </row>
    <row r="53" spans="1:11" s="8" customFormat="1" ht="61.95" customHeight="1" x14ac:dyDescent="0.3">
      <c r="A53" s="252" t="s">
        <v>233</v>
      </c>
      <c r="B53" s="252"/>
      <c r="C53" s="252"/>
      <c r="D53" s="252"/>
      <c r="E53" s="252"/>
      <c r="F53" s="252"/>
      <c r="G53" s="252"/>
      <c r="H53" s="252"/>
      <c r="I53" s="253"/>
      <c r="J53" s="7"/>
    </row>
    <row r="54" spans="1:11" ht="66" customHeight="1" x14ac:dyDescent="0.3">
      <c r="A54" s="270">
        <v>3.1</v>
      </c>
      <c r="B54" s="250" t="s">
        <v>201</v>
      </c>
      <c r="C54" s="193" t="s">
        <v>247</v>
      </c>
      <c r="D54" s="98" t="s">
        <v>202</v>
      </c>
      <c r="E54" s="101"/>
      <c r="F54" s="196" t="e">
        <f>(E55*(E56/12)-E54)/(E55*(E56/12))</f>
        <v>#DIV/0!</v>
      </c>
      <c r="G54" s="271" t="s">
        <v>206</v>
      </c>
      <c r="H54" s="268">
        <v>5</v>
      </c>
      <c r="I54" s="269"/>
      <c r="J54" s="99"/>
    </row>
    <row r="55" spans="1:11" ht="66" customHeight="1" x14ac:dyDescent="0.3">
      <c r="A55" s="270"/>
      <c r="B55" s="251"/>
      <c r="C55" s="194"/>
      <c r="D55" s="98" t="s">
        <v>199</v>
      </c>
      <c r="E55" s="101"/>
      <c r="F55" s="197"/>
      <c r="G55" s="271"/>
      <c r="H55" s="268"/>
      <c r="I55" s="269"/>
    </row>
    <row r="56" spans="1:11" ht="66" customHeight="1" x14ac:dyDescent="0.3">
      <c r="A56" s="270"/>
      <c r="B56" s="251"/>
      <c r="C56" s="194"/>
      <c r="D56" s="98" t="s">
        <v>200</v>
      </c>
      <c r="E56" s="102"/>
      <c r="F56" s="197"/>
      <c r="G56" s="271"/>
      <c r="H56" s="268"/>
      <c r="I56" s="269"/>
    </row>
    <row r="57" spans="1:11" ht="69.75" customHeight="1" x14ac:dyDescent="0.3">
      <c r="A57" s="188" t="s">
        <v>49</v>
      </c>
      <c r="B57" s="152" t="s">
        <v>217</v>
      </c>
      <c r="C57" s="193" t="s">
        <v>203</v>
      </c>
      <c r="D57" s="98" t="s">
        <v>204</v>
      </c>
      <c r="E57" s="101"/>
      <c r="F57" s="196" t="e">
        <f>(E58-E57)/E58</f>
        <v>#DIV/0!</v>
      </c>
      <c r="G57" s="177" t="s">
        <v>206</v>
      </c>
      <c r="H57" s="179">
        <f>IF(I57="N/A",0,5)</f>
        <v>5</v>
      </c>
      <c r="I57" s="182"/>
      <c r="J57" s="103"/>
      <c r="K57" s="103"/>
    </row>
    <row r="58" spans="1:11" ht="69.75" customHeight="1" x14ac:dyDescent="0.3">
      <c r="A58" s="190"/>
      <c r="B58" s="154"/>
      <c r="C58" s="195"/>
      <c r="D58" s="98" t="s">
        <v>205</v>
      </c>
      <c r="E58" s="101"/>
      <c r="F58" s="198"/>
      <c r="G58" s="249"/>
      <c r="H58" s="181"/>
      <c r="I58" s="184"/>
      <c r="J58" s="103"/>
      <c r="K58" s="103"/>
    </row>
    <row r="59" spans="1:11" s="8" customFormat="1" ht="144" x14ac:dyDescent="0.3">
      <c r="A59" s="35">
        <v>3.2</v>
      </c>
      <c r="B59" s="53" t="s">
        <v>207</v>
      </c>
      <c r="C59" s="49" t="s">
        <v>248</v>
      </c>
      <c r="D59" s="129" t="s">
        <v>150</v>
      </c>
      <c r="E59" s="130"/>
      <c r="F59" s="36"/>
      <c r="G59" s="47" t="s">
        <v>208</v>
      </c>
      <c r="H59" s="90">
        <v>0</v>
      </c>
      <c r="I59" s="38"/>
      <c r="J59" s="100"/>
      <c r="K59" s="104"/>
    </row>
    <row r="60" spans="1:11" ht="86.4" x14ac:dyDescent="0.3">
      <c r="A60" s="35">
        <v>3.3</v>
      </c>
      <c r="B60" s="53" t="s">
        <v>210</v>
      </c>
      <c r="C60" s="74" t="s">
        <v>211</v>
      </c>
      <c r="D60" s="129" t="s">
        <v>212</v>
      </c>
      <c r="E60" s="130"/>
      <c r="F60" s="36"/>
      <c r="G60" s="47" t="s">
        <v>37</v>
      </c>
      <c r="H60" s="90">
        <v>5</v>
      </c>
      <c r="I60" s="38"/>
    </row>
    <row r="61" spans="1:11" ht="192.75" customHeight="1" x14ac:dyDescent="0.3">
      <c r="A61" s="25">
        <v>3.4</v>
      </c>
      <c r="B61" s="50" t="s">
        <v>214</v>
      </c>
      <c r="C61" s="105" t="s">
        <v>213</v>
      </c>
      <c r="D61" s="129" t="s">
        <v>150</v>
      </c>
      <c r="E61" s="130"/>
      <c r="F61" s="31"/>
      <c r="G61" s="50" t="s">
        <v>137</v>
      </c>
      <c r="H61" s="90">
        <v>0</v>
      </c>
      <c r="I61" s="29"/>
    </row>
    <row r="62" spans="1:11" ht="115.2" x14ac:dyDescent="0.3">
      <c r="A62" s="25">
        <v>3.5</v>
      </c>
      <c r="B62" s="53" t="s">
        <v>215</v>
      </c>
      <c r="C62" s="49" t="s">
        <v>216</v>
      </c>
      <c r="D62" s="167"/>
      <c r="E62" s="168"/>
      <c r="F62" s="31"/>
      <c r="G62" s="55" t="s">
        <v>93</v>
      </c>
      <c r="H62" s="90">
        <v>0</v>
      </c>
      <c r="I62" s="29"/>
    </row>
    <row r="63" spans="1:11" x14ac:dyDescent="0.3">
      <c r="A63" s="262"/>
      <c r="B63" s="263"/>
      <c r="C63" s="263"/>
      <c r="D63" s="263"/>
      <c r="E63" s="263"/>
      <c r="F63" s="264"/>
      <c r="G63" s="58" t="s">
        <v>31</v>
      </c>
      <c r="H63" s="92">
        <f>SUM(H54:H62)</f>
        <v>15</v>
      </c>
      <c r="I63" s="41">
        <f>SUM(I45:I61)</f>
        <v>0</v>
      </c>
    </row>
    <row r="64" spans="1:11" s="8" customFormat="1" ht="177.75" customHeight="1" x14ac:dyDescent="0.3">
      <c r="A64" s="125" t="s">
        <v>142</v>
      </c>
      <c r="B64" s="125"/>
      <c r="C64" s="125"/>
      <c r="D64" s="125"/>
      <c r="E64" s="125"/>
      <c r="F64" s="125"/>
      <c r="G64" s="125"/>
      <c r="H64" s="125"/>
      <c r="I64" s="126"/>
      <c r="J64" s="7"/>
    </row>
  </sheetData>
  <mergeCells count="88">
    <mergeCell ref="H54:H56"/>
    <mergeCell ref="I54:I56"/>
    <mergeCell ref="A57:A58"/>
    <mergeCell ref="B57:B58"/>
    <mergeCell ref="C57:C58"/>
    <mergeCell ref="F57:F58"/>
    <mergeCell ref="G57:G58"/>
    <mergeCell ref="H57:H58"/>
    <mergeCell ref="I57:I58"/>
    <mergeCell ref="A54:A56"/>
    <mergeCell ref="B54:B56"/>
    <mergeCell ref="C54:C56"/>
    <mergeCell ref="F54:F56"/>
    <mergeCell ref="G54:G56"/>
    <mergeCell ref="D62:E62"/>
    <mergeCell ref="A63:F63"/>
    <mergeCell ref="A24:F24"/>
    <mergeCell ref="D59:E59"/>
    <mergeCell ref="D60:E60"/>
    <mergeCell ref="D61:E61"/>
    <mergeCell ref="A52:I52"/>
    <mergeCell ref="C46:C50"/>
    <mergeCell ref="A27:A29"/>
    <mergeCell ref="B27:B29"/>
    <mergeCell ref="C27:C29"/>
    <mergeCell ref="A30:A34"/>
    <mergeCell ref="B30:B34"/>
    <mergeCell ref="C30:C34"/>
    <mergeCell ref="G43:G44"/>
    <mergeCell ref="H43:H44"/>
    <mergeCell ref="G46:G50"/>
    <mergeCell ref="H46:H50"/>
    <mergeCell ref="I46:I50"/>
    <mergeCell ref="H27:H29"/>
    <mergeCell ref="I27:I29"/>
    <mergeCell ref="I43:I44"/>
    <mergeCell ref="I38:I42"/>
    <mergeCell ref="A51:F51"/>
    <mergeCell ref="D46:E50"/>
    <mergeCell ref="D45:E45"/>
    <mergeCell ref="A43:A44"/>
    <mergeCell ref="B43:B44"/>
    <mergeCell ref="C43:C44"/>
    <mergeCell ref="F43:F44"/>
    <mergeCell ref="C7:E7"/>
    <mergeCell ref="C8:E8"/>
    <mergeCell ref="C9:E9"/>
    <mergeCell ref="C10:E10"/>
    <mergeCell ref="C11:E11"/>
    <mergeCell ref="A1:I1"/>
    <mergeCell ref="A2:B2"/>
    <mergeCell ref="C6:G6"/>
    <mergeCell ref="C3:I3"/>
    <mergeCell ref="A3:B3"/>
    <mergeCell ref="C2:I2"/>
    <mergeCell ref="A5:B5"/>
    <mergeCell ref="C5:I5"/>
    <mergeCell ref="D4:E4"/>
    <mergeCell ref="G4:H4"/>
    <mergeCell ref="A4:B4"/>
    <mergeCell ref="A38:A42"/>
    <mergeCell ref="B38:B42"/>
    <mergeCell ref="C38:C42"/>
    <mergeCell ref="G38:G42"/>
    <mergeCell ref="H38:H42"/>
    <mergeCell ref="F38:F42"/>
    <mergeCell ref="D35:E35"/>
    <mergeCell ref="D17:E17"/>
    <mergeCell ref="D18:E18"/>
    <mergeCell ref="D19:E19"/>
    <mergeCell ref="D20:E20"/>
    <mergeCell ref="D21:E21"/>
    <mergeCell ref="A53:I53"/>
    <mergeCell ref="A64:I64"/>
    <mergeCell ref="D14:E14"/>
    <mergeCell ref="G30:G34"/>
    <mergeCell ref="H30:H34"/>
    <mergeCell ref="I30:I34"/>
    <mergeCell ref="F27:F29"/>
    <mergeCell ref="G27:G29"/>
    <mergeCell ref="D22:E22"/>
    <mergeCell ref="D23:E23"/>
    <mergeCell ref="A25:I25"/>
    <mergeCell ref="A16:I16"/>
    <mergeCell ref="A26:I26"/>
    <mergeCell ref="D36:E36"/>
    <mergeCell ref="D37:E37"/>
    <mergeCell ref="F30:F34"/>
  </mergeCells>
  <dataValidations count="22">
    <dataValidation type="list" operator="lessThan" allowBlank="1" showInputMessage="1" showErrorMessage="1" sqref="I62">
      <formula1>"0, -5, -10, -15, -20"</formula1>
    </dataValidation>
    <dataValidation type="list" allowBlank="1" showInputMessage="1" showErrorMessage="1" sqref="I61">
      <formula1>"0, -6"</formula1>
    </dataValidation>
    <dataValidation type="list" allowBlank="1" showInputMessage="1" showErrorMessage="1" sqref="I59">
      <formula1>"0,-10"</formula1>
    </dataValidation>
    <dataValidation type="list" allowBlank="1" showInputMessage="1" showErrorMessage="1" sqref="I43">
      <formula1>"0,-3 ,-5"</formula1>
    </dataValidation>
    <dataValidation type="list" allowBlank="1" showInputMessage="1" showErrorMessage="1" sqref="I17">
      <formula1>"5, 3, 0"</formula1>
    </dataValidation>
    <dataValidation type="list" allowBlank="1" showInputMessage="1" showErrorMessage="1" sqref="I18">
      <formula1>"3, 0, N/A"</formula1>
    </dataValidation>
    <dataValidation type="list" allowBlank="1" showInputMessage="1" showErrorMessage="1" sqref="I19">
      <formula1>"5,0"</formula1>
    </dataValidation>
    <dataValidation type="list" allowBlank="1" showInputMessage="1" showErrorMessage="1" sqref="I20">
      <formula1>"2,0"</formula1>
    </dataValidation>
    <dataValidation type="list" allowBlank="1" showInputMessage="1" showErrorMessage="1" sqref="I21">
      <formula1>"2, 0"</formula1>
    </dataValidation>
    <dataValidation type="list" allowBlank="1" showInputMessage="1" showErrorMessage="1" sqref="I22">
      <formula1>"2,0 "</formula1>
    </dataValidation>
    <dataValidation type="list" allowBlank="1" showInputMessage="1" showErrorMessage="1" sqref="I23">
      <formula1>"3,2,1, N/A"</formula1>
    </dataValidation>
    <dataValidation type="list" allowBlank="1" showInputMessage="1" showErrorMessage="1" sqref="I27:I29 I35">
      <formula1>"9, 6, 3, N/A"</formula1>
    </dataValidation>
    <dataValidation type="list" allowBlank="1" showInputMessage="1" showErrorMessage="1" sqref="I37:I38">
      <formula1>"6, 4, 2"</formula1>
    </dataValidation>
    <dataValidation type="list" allowBlank="1" showInputMessage="1" showErrorMessage="1" sqref="I45">
      <formula1>"10, 0"</formula1>
    </dataValidation>
    <dataValidation type="list" allowBlank="1" showInputMessage="1" showErrorMessage="1" sqref="I46:I50">
      <formula1>"8, 0"</formula1>
    </dataValidation>
    <dataValidation type="list" allowBlank="1" showInputMessage="1" showErrorMessage="1" sqref="I30">
      <formula1>"9, 6, 0"</formula1>
    </dataValidation>
    <dataValidation type="list" allowBlank="1" showInputMessage="1" showErrorMessage="1" sqref="I36">
      <formula1>"6, 4, 2, N/A"</formula1>
    </dataValidation>
    <dataValidation type="list" allowBlank="1" showInputMessage="1" showErrorMessage="1" sqref="F4">
      <formula1>"1, 2, 3, 4"</formula1>
    </dataValidation>
    <dataValidation type="list" allowBlank="1" showInputMessage="1" showErrorMessage="1" sqref="C4">
      <formula1>"RRH"</formula1>
    </dataValidation>
    <dataValidation type="list" allowBlank="1" showInputMessage="1" showErrorMessage="1" sqref="F18">
      <formula1>"Yes, No, N/A"</formula1>
    </dataValidation>
    <dataValidation type="list" allowBlank="1" showInputMessage="1" showErrorMessage="1" sqref="F19">
      <formula1>"Y, N "</formula1>
    </dataValidation>
    <dataValidation type="list" allowBlank="1" showInputMessage="1" showErrorMessage="1" sqref="I57:I58">
      <formula1>"5, 0 ,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topLeftCell="A27" workbookViewId="0">
      <selection activeCell="E40" sqref="E40"/>
    </sheetView>
  </sheetViews>
  <sheetFormatPr defaultColWidth="9.33203125" defaultRowHeight="14.4" x14ac:dyDescent="0.3"/>
  <cols>
    <col min="1" max="1" width="6.6640625" style="42" bestFit="1" customWidth="1"/>
    <col min="2" max="2" width="37.6640625" style="43" customWidth="1"/>
    <col min="3" max="3" width="25.88671875" style="43" customWidth="1"/>
    <col min="4" max="4" width="47.33203125" style="43" customWidth="1"/>
    <col min="5" max="5" width="28.6640625" style="43" customWidth="1"/>
    <col min="6" max="6" width="12.33203125" style="43" customWidth="1"/>
    <col min="7" max="7" width="55.6640625" style="43" bestFit="1" customWidth="1"/>
    <col min="8" max="8" width="13.6640625" style="43" customWidth="1"/>
    <col min="9" max="9" width="12.33203125" style="44" customWidth="1"/>
    <col min="10" max="10" width="4.88671875" style="45" customWidth="1"/>
    <col min="11" max="258" width="9.33203125" style="45"/>
    <col min="259" max="259" width="6.6640625" style="45" bestFit="1" customWidth="1"/>
    <col min="260" max="260" width="32.6640625" style="45" customWidth="1"/>
    <col min="261" max="261" width="26.6640625" style="45" customWidth="1"/>
    <col min="262" max="262" width="12.33203125" style="45" customWidth="1"/>
    <col min="263" max="263" width="55.6640625" style="45" bestFit="1" customWidth="1"/>
    <col min="264" max="264" width="13.6640625" style="45" customWidth="1"/>
    <col min="265" max="265" width="12.33203125" style="45" customWidth="1"/>
    <col min="266" max="266" width="4.88671875" style="45" customWidth="1"/>
    <col min="267" max="514" width="9.33203125" style="45"/>
    <col min="515" max="515" width="6.6640625" style="45" bestFit="1" customWidth="1"/>
    <col min="516" max="516" width="32.6640625" style="45" customWidth="1"/>
    <col min="517" max="517" width="26.6640625" style="45" customWidth="1"/>
    <col min="518" max="518" width="12.33203125" style="45" customWidth="1"/>
    <col min="519" max="519" width="55.6640625" style="45" bestFit="1" customWidth="1"/>
    <col min="520" max="520" width="13.6640625" style="45" customWidth="1"/>
    <col min="521" max="521" width="12.33203125" style="45" customWidth="1"/>
    <col min="522" max="522" width="4.88671875" style="45" customWidth="1"/>
    <col min="523" max="770" width="9.33203125" style="45"/>
    <col min="771" max="771" width="6.6640625" style="45" bestFit="1" customWidth="1"/>
    <col min="772" max="772" width="32.6640625" style="45" customWidth="1"/>
    <col min="773" max="773" width="26.6640625" style="45" customWidth="1"/>
    <col min="774" max="774" width="12.33203125" style="45" customWidth="1"/>
    <col min="775" max="775" width="55.6640625" style="45" bestFit="1" customWidth="1"/>
    <col min="776" max="776" width="13.6640625" style="45" customWidth="1"/>
    <col min="777" max="777" width="12.33203125" style="45" customWidth="1"/>
    <col min="778" max="778" width="4.88671875" style="45" customWidth="1"/>
    <col min="779" max="1026" width="9.33203125" style="45"/>
    <col min="1027" max="1027" width="6.6640625" style="45" bestFit="1" customWidth="1"/>
    <col min="1028" max="1028" width="32.6640625" style="45" customWidth="1"/>
    <col min="1029" max="1029" width="26.6640625" style="45" customWidth="1"/>
    <col min="1030" max="1030" width="12.33203125" style="45" customWidth="1"/>
    <col min="1031" max="1031" width="55.6640625" style="45" bestFit="1" customWidth="1"/>
    <col min="1032" max="1032" width="13.6640625" style="45" customWidth="1"/>
    <col min="1033" max="1033" width="12.33203125" style="45" customWidth="1"/>
    <col min="1034" max="1034" width="4.88671875" style="45" customWidth="1"/>
    <col min="1035" max="1282" width="9.33203125" style="45"/>
    <col min="1283" max="1283" width="6.6640625" style="45" bestFit="1" customWidth="1"/>
    <col min="1284" max="1284" width="32.6640625" style="45" customWidth="1"/>
    <col min="1285" max="1285" width="26.6640625" style="45" customWidth="1"/>
    <col min="1286" max="1286" width="12.33203125" style="45" customWidth="1"/>
    <col min="1287" max="1287" width="55.6640625" style="45" bestFit="1" customWidth="1"/>
    <col min="1288" max="1288" width="13.6640625" style="45" customWidth="1"/>
    <col min="1289" max="1289" width="12.33203125" style="45" customWidth="1"/>
    <col min="1290" max="1290" width="4.88671875" style="45" customWidth="1"/>
    <col min="1291" max="1538" width="9.33203125" style="45"/>
    <col min="1539" max="1539" width="6.6640625" style="45" bestFit="1" customWidth="1"/>
    <col min="1540" max="1540" width="32.6640625" style="45" customWidth="1"/>
    <col min="1541" max="1541" width="26.6640625" style="45" customWidth="1"/>
    <col min="1542" max="1542" width="12.33203125" style="45" customWidth="1"/>
    <col min="1543" max="1543" width="55.6640625" style="45" bestFit="1" customWidth="1"/>
    <col min="1544" max="1544" width="13.6640625" style="45" customWidth="1"/>
    <col min="1545" max="1545" width="12.33203125" style="45" customWidth="1"/>
    <col min="1546" max="1546" width="4.88671875" style="45" customWidth="1"/>
    <col min="1547" max="1794" width="9.33203125" style="45"/>
    <col min="1795" max="1795" width="6.6640625" style="45" bestFit="1" customWidth="1"/>
    <col min="1796" max="1796" width="32.6640625" style="45" customWidth="1"/>
    <col min="1797" max="1797" width="26.6640625" style="45" customWidth="1"/>
    <col min="1798" max="1798" width="12.33203125" style="45" customWidth="1"/>
    <col min="1799" max="1799" width="55.6640625" style="45" bestFit="1" customWidth="1"/>
    <col min="1800" max="1800" width="13.6640625" style="45" customWidth="1"/>
    <col min="1801" max="1801" width="12.33203125" style="45" customWidth="1"/>
    <col min="1802" max="1802" width="4.88671875" style="45" customWidth="1"/>
    <col min="1803" max="2050" width="9.33203125" style="45"/>
    <col min="2051" max="2051" width="6.6640625" style="45" bestFit="1" customWidth="1"/>
    <col min="2052" max="2052" width="32.6640625" style="45" customWidth="1"/>
    <col min="2053" max="2053" width="26.6640625" style="45" customWidth="1"/>
    <col min="2054" max="2054" width="12.33203125" style="45" customWidth="1"/>
    <col min="2055" max="2055" width="55.6640625" style="45" bestFit="1" customWidth="1"/>
    <col min="2056" max="2056" width="13.6640625" style="45" customWidth="1"/>
    <col min="2057" max="2057" width="12.33203125" style="45" customWidth="1"/>
    <col min="2058" max="2058" width="4.88671875" style="45" customWidth="1"/>
    <col min="2059" max="2306" width="9.33203125" style="45"/>
    <col min="2307" max="2307" width="6.6640625" style="45" bestFit="1" customWidth="1"/>
    <col min="2308" max="2308" width="32.6640625" style="45" customWidth="1"/>
    <col min="2309" max="2309" width="26.6640625" style="45" customWidth="1"/>
    <col min="2310" max="2310" width="12.33203125" style="45" customWidth="1"/>
    <col min="2311" max="2311" width="55.6640625" style="45" bestFit="1" customWidth="1"/>
    <col min="2312" max="2312" width="13.6640625" style="45" customWidth="1"/>
    <col min="2313" max="2313" width="12.33203125" style="45" customWidth="1"/>
    <col min="2314" max="2314" width="4.88671875" style="45" customWidth="1"/>
    <col min="2315" max="2562" width="9.33203125" style="45"/>
    <col min="2563" max="2563" width="6.6640625" style="45" bestFit="1" customWidth="1"/>
    <col min="2564" max="2564" width="32.6640625" style="45" customWidth="1"/>
    <col min="2565" max="2565" width="26.6640625" style="45" customWidth="1"/>
    <col min="2566" max="2566" width="12.33203125" style="45" customWidth="1"/>
    <col min="2567" max="2567" width="55.6640625" style="45" bestFit="1" customWidth="1"/>
    <col min="2568" max="2568" width="13.6640625" style="45" customWidth="1"/>
    <col min="2569" max="2569" width="12.33203125" style="45" customWidth="1"/>
    <col min="2570" max="2570" width="4.88671875" style="45" customWidth="1"/>
    <col min="2571" max="2818" width="9.33203125" style="45"/>
    <col min="2819" max="2819" width="6.6640625" style="45" bestFit="1" customWidth="1"/>
    <col min="2820" max="2820" width="32.6640625" style="45" customWidth="1"/>
    <col min="2821" max="2821" width="26.6640625" style="45" customWidth="1"/>
    <col min="2822" max="2822" width="12.33203125" style="45" customWidth="1"/>
    <col min="2823" max="2823" width="55.6640625" style="45" bestFit="1" customWidth="1"/>
    <col min="2824" max="2824" width="13.6640625" style="45" customWidth="1"/>
    <col min="2825" max="2825" width="12.33203125" style="45" customWidth="1"/>
    <col min="2826" max="2826" width="4.88671875" style="45" customWidth="1"/>
    <col min="2827" max="3074" width="9.33203125" style="45"/>
    <col min="3075" max="3075" width="6.6640625" style="45" bestFit="1" customWidth="1"/>
    <col min="3076" max="3076" width="32.6640625" style="45" customWidth="1"/>
    <col min="3077" max="3077" width="26.6640625" style="45" customWidth="1"/>
    <col min="3078" max="3078" width="12.33203125" style="45" customWidth="1"/>
    <col min="3079" max="3079" width="55.6640625" style="45" bestFit="1" customWidth="1"/>
    <col min="3080" max="3080" width="13.6640625" style="45" customWidth="1"/>
    <col min="3081" max="3081" width="12.33203125" style="45" customWidth="1"/>
    <col min="3082" max="3082" width="4.88671875" style="45" customWidth="1"/>
    <col min="3083" max="3330" width="9.33203125" style="45"/>
    <col min="3331" max="3331" width="6.6640625" style="45" bestFit="1" customWidth="1"/>
    <col min="3332" max="3332" width="32.6640625" style="45" customWidth="1"/>
    <col min="3333" max="3333" width="26.6640625" style="45" customWidth="1"/>
    <col min="3334" max="3334" width="12.33203125" style="45" customWidth="1"/>
    <col min="3335" max="3335" width="55.6640625" style="45" bestFit="1" customWidth="1"/>
    <col min="3336" max="3336" width="13.6640625" style="45" customWidth="1"/>
    <col min="3337" max="3337" width="12.33203125" style="45" customWidth="1"/>
    <col min="3338" max="3338" width="4.88671875" style="45" customWidth="1"/>
    <col min="3339" max="3586" width="9.33203125" style="45"/>
    <col min="3587" max="3587" width="6.6640625" style="45" bestFit="1" customWidth="1"/>
    <col min="3588" max="3588" width="32.6640625" style="45" customWidth="1"/>
    <col min="3589" max="3589" width="26.6640625" style="45" customWidth="1"/>
    <col min="3590" max="3590" width="12.33203125" style="45" customWidth="1"/>
    <col min="3591" max="3591" width="55.6640625" style="45" bestFit="1" customWidth="1"/>
    <col min="3592" max="3592" width="13.6640625" style="45" customWidth="1"/>
    <col min="3593" max="3593" width="12.33203125" style="45" customWidth="1"/>
    <col min="3594" max="3594" width="4.88671875" style="45" customWidth="1"/>
    <col min="3595" max="3842" width="9.33203125" style="45"/>
    <col min="3843" max="3843" width="6.6640625" style="45" bestFit="1" customWidth="1"/>
    <col min="3844" max="3844" width="32.6640625" style="45" customWidth="1"/>
    <col min="3845" max="3845" width="26.6640625" style="45" customWidth="1"/>
    <col min="3846" max="3846" width="12.33203125" style="45" customWidth="1"/>
    <col min="3847" max="3847" width="55.6640625" style="45" bestFit="1" customWidth="1"/>
    <col min="3848" max="3848" width="13.6640625" style="45" customWidth="1"/>
    <col min="3849" max="3849" width="12.33203125" style="45" customWidth="1"/>
    <col min="3850" max="3850" width="4.88671875" style="45" customWidth="1"/>
    <col min="3851" max="4098" width="9.33203125" style="45"/>
    <col min="4099" max="4099" width="6.6640625" style="45" bestFit="1" customWidth="1"/>
    <col min="4100" max="4100" width="32.6640625" style="45" customWidth="1"/>
    <col min="4101" max="4101" width="26.6640625" style="45" customWidth="1"/>
    <col min="4102" max="4102" width="12.33203125" style="45" customWidth="1"/>
    <col min="4103" max="4103" width="55.6640625" style="45" bestFit="1" customWidth="1"/>
    <col min="4104" max="4104" width="13.6640625" style="45" customWidth="1"/>
    <col min="4105" max="4105" width="12.33203125" style="45" customWidth="1"/>
    <col min="4106" max="4106" width="4.88671875" style="45" customWidth="1"/>
    <col min="4107" max="4354" width="9.33203125" style="45"/>
    <col min="4355" max="4355" width="6.6640625" style="45" bestFit="1" customWidth="1"/>
    <col min="4356" max="4356" width="32.6640625" style="45" customWidth="1"/>
    <col min="4357" max="4357" width="26.6640625" style="45" customWidth="1"/>
    <col min="4358" max="4358" width="12.33203125" style="45" customWidth="1"/>
    <col min="4359" max="4359" width="55.6640625" style="45" bestFit="1" customWidth="1"/>
    <col min="4360" max="4360" width="13.6640625" style="45" customWidth="1"/>
    <col min="4361" max="4361" width="12.33203125" style="45" customWidth="1"/>
    <col min="4362" max="4362" width="4.88671875" style="45" customWidth="1"/>
    <col min="4363" max="4610" width="9.33203125" style="45"/>
    <col min="4611" max="4611" width="6.6640625" style="45" bestFit="1" customWidth="1"/>
    <col min="4612" max="4612" width="32.6640625" style="45" customWidth="1"/>
    <col min="4613" max="4613" width="26.6640625" style="45" customWidth="1"/>
    <col min="4614" max="4614" width="12.33203125" style="45" customWidth="1"/>
    <col min="4615" max="4615" width="55.6640625" style="45" bestFit="1" customWidth="1"/>
    <col min="4616" max="4616" width="13.6640625" style="45" customWidth="1"/>
    <col min="4617" max="4617" width="12.33203125" style="45" customWidth="1"/>
    <col min="4618" max="4618" width="4.88671875" style="45" customWidth="1"/>
    <col min="4619" max="4866" width="9.33203125" style="45"/>
    <col min="4867" max="4867" width="6.6640625" style="45" bestFit="1" customWidth="1"/>
    <col min="4868" max="4868" width="32.6640625" style="45" customWidth="1"/>
    <col min="4869" max="4869" width="26.6640625" style="45" customWidth="1"/>
    <col min="4870" max="4870" width="12.33203125" style="45" customWidth="1"/>
    <col min="4871" max="4871" width="55.6640625" style="45" bestFit="1" customWidth="1"/>
    <col min="4872" max="4872" width="13.6640625" style="45" customWidth="1"/>
    <col min="4873" max="4873" width="12.33203125" style="45" customWidth="1"/>
    <col min="4874" max="4874" width="4.88671875" style="45" customWidth="1"/>
    <col min="4875" max="5122" width="9.33203125" style="45"/>
    <col min="5123" max="5123" width="6.6640625" style="45" bestFit="1" customWidth="1"/>
    <col min="5124" max="5124" width="32.6640625" style="45" customWidth="1"/>
    <col min="5125" max="5125" width="26.6640625" style="45" customWidth="1"/>
    <col min="5126" max="5126" width="12.33203125" style="45" customWidth="1"/>
    <col min="5127" max="5127" width="55.6640625" style="45" bestFit="1" customWidth="1"/>
    <col min="5128" max="5128" width="13.6640625" style="45" customWidth="1"/>
    <col min="5129" max="5129" width="12.33203125" style="45" customWidth="1"/>
    <col min="5130" max="5130" width="4.88671875" style="45" customWidth="1"/>
    <col min="5131" max="5378" width="9.33203125" style="45"/>
    <col min="5379" max="5379" width="6.6640625" style="45" bestFit="1" customWidth="1"/>
    <col min="5380" max="5380" width="32.6640625" style="45" customWidth="1"/>
    <col min="5381" max="5381" width="26.6640625" style="45" customWidth="1"/>
    <col min="5382" max="5382" width="12.33203125" style="45" customWidth="1"/>
    <col min="5383" max="5383" width="55.6640625" style="45" bestFit="1" customWidth="1"/>
    <col min="5384" max="5384" width="13.6640625" style="45" customWidth="1"/>
    <col min="5385" max="5385" width="12.33203125" style="45" customWidth="1"/>
    <col min="5386" max="5386" width="4.88671875" style="45" customWidth="1"/>
    <col min="5387" max="5634" width="9.33203125" style="45"/>
    <col min="5635" max="5635" width="6.6640625" style="45" bestFit="1" customWidth="1"/>
    <col min="5636" max="5636" width="32.6640625" style="45" customWidth="1"/>
    <col min="5637" max="5637" width="26.6640625" style="45" customWidth="1"/>
    <col min="5638" max="5638" width="12.33203125" style="45" customWidth="1"/>
    <col min="5639" max="5639" width="55.6640625" style="45" bestFit="1" customWidth="1"/>
    <col min="5640" max="5640" width="13.6640625" style="45" customWidth="1"/>
    <col min="5641" max="5641" width="12.33203125" style="45" customWidth="1"/>
    <col min="5642" max="5642" width="4.88671875" style="45" customWidth="1"/>
    <col min="5643" max="5890" width="9.33203125" style="45"/>
    <col min="5891" max="5891" width="6.6640625" style="45" bestFit="1" customWidth="1"/>
    <col min="5892" max="5892" width="32.6640625" style="45" customWidth="1"/>
    <col min="5893" max="5893" width="26.6640625" style="45" customWidth="1"/>
    <col min="5894" max="5894" width="12.33203125" style="45" customWidth="1"/>
    <col min="5895" max="5895" width="55.6640625" style="45" bestFit="1" customWidth="1"/>
    <col min="5896" max="5896" width="13.6640625" style="45" customWidth="1"/>
    <col min="5897" max="5897" width="12.33203125" style="45" customWidth="1"/>
    <col min="5898" max="5898" width="4.88671875" style="45" customWidth="1"/>
    <col min="5899" max="6146" width="9.33203125" style="45"/>
    <col min="6147" max="6147" width="6.6640625" style="45" bestFit="1" customWidth="1"/>
    <col min="6148" max="6148" width="32.6640625" style="45" customWidth="1"/>
    <col min="6149" max="6149" width="26.6640625" style="45" customWidth="1"/>
    <col min="6150" max="6150" width="12.33203125" style="45" customWidth="1"/>
    <col min="6151" max="6151" width="55.6640625" style="45" bestFit="1" customWidth="1"/>
    <col min="6152" max="6152" width="13.6640625" style="45" customWidth="1"/>
    <col min="6153" max="6153" width="12.33203125" style="45" customWidth="1"/>
    <col min="6154" max="6154" width="4.88671875" style="45" customWidth="1"/>
    <col min="6155" max="6402" width="9.33203125" style="45"/>
    <col min="6403" max="6403" width="6.6640625" style="45" bestFit="1" customWidth="1"/>
    <col min="6404" max="6404" width="32.6640625" style="45" customWidth="1"/>
    <col min="6405" max="6405" width="26.6640625" style="45" customWidth="1"/>
    <col min="6406" max="6406" width="12.33203125" style="45" customWidth="1"/>
    <col min="6407" max="6407" width="55.6640625" style="45" bestFit="1" customWidth="1"/>
    <col min="6408" max="6408" width="13.6640625" style="45" customWidth="1"/>
    <col min="6409" max="6409" width="12.33203125" style="45" customWidth="1"/>
    <col min="6410" max="6410" width="4.88671875" style="45" customWidth="1"/>
    <col min="6411" max="6658" width="9.33203125" style="45"/>
    <col min="6659" max="6659" width="6.6640625" style="45" bestFit="1" customWidth="1"/>
    <col min="6660" max="6660" width="32.6640625" style="45" customWidth="1"/>
    <col min="6661" max="6661" width="26.6640625" style="45" customWidth="1"/>
    <col min="6662" max="6662" width="12.33203125" style="45" customWidth="1"/>
    <col min="6663" max="6663" width="55.6640625" style="45" bestFit="1" customWidth="1"/>
    <col min="6664" max="6664" width="13.6640625" style="45" customWidth="1"/>
    <col min="6665" max="6665" width="12.33203125" style="45" customWidth="1"/>
    <col min="6666" max="6666" width="4.88671875" style="45" customWidth="1"/>
    <col min="6667" max="6914" width="9.33203125" style="45"/>
    <col min="6915" max="6915" width="6.6640625" style="45" bestFit="1" customWidth="1"/>
    <col min="6916" max="6916" width="32.6640625" style="45" customWidth="1"/>
    <col min="6917" max="6917" width="26.6640625" style="45" customWidth="1"/>
    <col min="6918" max="6918" width="12.33203125" style="45" customWidth="1"/>
    <col min="6919" max="6919" width="55.6640625" style="45" bestFit="1" customWidth="1"/>
    <col min="6920" max="6920" width="13.6640625" style="45" customWidth="1"/>
    <col min="6921" max="6921" width="12.33203125" style="45" customWidth="1"/>
    <col min="6922" max="6922" width="4.88671875" style="45" customWidth="1"/>
    <col min="6923" max="7170" width="9.33203125" style="45"/>
    <col min="7171" max="7171" width="6.6640625" style="45" bestFit="1" customWidth="1"/>
    <col min="7172" max="7172" width="32.6640625" style="45" customWidth="1"/>
    <col min="7173" max="7173" width="26.6640625" style="45" customWidth="1"/>
    <col min="7174" max="7174" width="12.33203125" style="45" customWidth="1"/>
    <col min="7175" max="7175" width="55.6640625" style="45" bestFit="1" customWidth="1"/>
    <col min="7176" max="7176" width="13.6640625" style="45" customWidth="1"/>
    <col min="7177" max="7177" width="12.33203125" style="45" customWidth="1"/>
    <col min="7178" max="7178" width="4.88671875" style="45" customWidth="1"/>
    <col min="7179" max="7426" width="9.33203125" style="45"/>
    <col min="7427" max="7427" width="6.6640625" style="45" bestFit="1" customWidth="1"/>
    <col min="7428" max="7428" width="32.6640625" style="45" customWidth="1"/>
    <col min="7429" max="7429" width="26.6640625" style="45" customWidth="1"/>
    <col min="7430" max="7430" width="12.33203125" style="45" customWidth="1"/>
    <col min="7431" max="7431" width="55.6640625" style="45" bestFit="1" customWidth="1"/>
    <col min="7432" max="7432" width="13.6640625" style="45" customWidth="1"/>
    <col min="7433" max="7433" width="12.33203125" style="45" customWidth="1"/>
    <col min="7434" max="7434" width="4.88671875" style="45" customWidth="1"/>
    <col min="7435" max="7682" width="9.33203125" style="45"/>
    <col min="7683" max="7683" width="6.6640625" style="45" bestFit="1" customWidth="1"/>
    <col min="7684" max="7684" width="32.6640625" style="45" customWidth="1"/>
    <col min="7685" max="7685" width="26.6640625" style="45" customWidth="1"/>
    <col min="7686" max="7686" width="12.33203125" style="45" customWidth="1"/>
    <col min="7687" max="7687" width="55.6640625" style="45" bestFit="1" customWidth="1"/>
    <col min="7688" max="7688" width="13.6640625" style="45" customWidth="1"/>
    <col min="7689" max="7689" width="12.33203125" style="45" customWidth="1"/>
    <col min="7690" max="7690" width="4.88671875" style="45" customWidth="1"/>
    <col min="7691" max="7938" width="9.33203125" style="45"/>
    <col min="7939" max="7939" width="6.6640625" style="45" bestFit="1" customWidth="1"/>
    <col min="7940" max="7940" width="32.6640625" style="45" customWidth="1"/>
    <col min="7941" max="7941" width="26.6640625" style="45" customWidth="1"/>
    <col min="7942" max="7942" width="12.33203125" style="45" customWidth="1"/>
    <col min="7943" max="7943" width="55.6640625" style="45" bestFit="1" customWidth="1"/>
    <col min="7944" max="7944" width="13.6640625" style="45" customWidth="1"/>
    <col min="7945" max="7945" width="12.33203125" style="45" customWidth="1"/>
    <col min="7946" max="7946" width="4.88671875" style="45" customWidth="1"/>
    <col min="7947" max="8194" width="9.33203125" style="45"/>
    <col min="8195" max="8195" width="6.6640625" style="45" bestFit="1" customWidth="1"/>
    <col min="8196" max="8196" width="32.6640625" style="45" customWidth="1"/>
    <col min="8197" max="8197" width="26.6640625" style="45" customWidth="1"/>
    <col min="8198" max="8198" width="12.33203125" style="45" customWidth="1"/>
    <col min="8199" max="8199" width="55.6640625" style="45" bestFit="1" customWidth="1"/>
    <col min="8200" max="8200" width="13.6640625" style="45" customWidth="1"/>
    <col min="8201" max="8201" width="12.33203125" style="45" customWidth="1"/>
    <col min="8202" max="8202" width="4.88671875" style="45" customWidth="1"/>
    <col min="8203" max="8450" width="9.33203125" style="45"/>
    <col min="8451" max="8451" width="6.6640625" style="45" bestFit="1" customWidth="1"/>
    <col min="8452" max="8452" width="32.6640625" style="45" customWidth="1"/>
    <col min="8453" max="8453" width="26.6640625" style="45" customWidth="1"/>
    <col min="8454" max="8454" width="12.33203125" style="45" customWidth="1"/>
    <col min="8455" max="8455" width="55.6640625" style="45" bestFit="1" customWidth="1"/>
    <col min="8456" max="8456" width="13.6640625" style="45" customWidth="1"/>
    <col min="8457" max="8457" width="12.33203125" style="45" customWidth="1"/>
    <col min="8458" max="8458" width="4.88671875" style="45" customWidth="1"/>
    <col min="8459" max="8706" width="9.33203125" style="45"/>
    <col min="8707" max="8707" width="6.6640625" style="45" bestFit="1" customWidth="1"/>
    <col min="8708" max="8708" width="32.6640625" style="45" customWidth="1"/>
    <col min="8709" max="8709" width="26.6640625" style="45" customWidth="1"/>
    <col min="8710" max="8710" width="12.33203125" style="45" customWidth="1"/>
    <col min="8711" max="8711" width="55.6640625" style="45" bestFit="1" customWidth="1"/>
    <col min="8712" max="8712" width="13.6640625" style="45" customWidth="1"/>
    <col min="8713" max="8713" width="12.33203125" style="45" customWidth="1"/>
    <col min="8714" max="8714" width="4.88671875" style="45" customWidth="1"/>
    <col min="8715" max="8962" width="9.33203125" style="45"/>
    <col min="8963" max="8963" width="6.6640625" style="45" bestFit="1" customWidth="1"/>
    <col min="8964" max="8964" width="32.6640625" style="45" customWidth="1"/>
    <col min="8965" max="8965" width="26.6640625" style="45" customWidth="1"/>
    <col min="8966" max="8966" width="12.33203125" style="45" customWidth="1"/>
    <col min="8967" max="8967" width="55.6640625" style="45" bestFit="1" customWidth="1"/>
    <col min="8968" max="8968" width="13.6640625" style="45" customWidth="1"/>
    <col min="8969" max="8969" width="12.33203125" style="45" customWidth="1"/>
    <col min="8970" max="8970" width="4.88671875" style="45" customWidth="1"/>
    <col min="8971" max="9218" width="9.33203125" style="45"/>
    <col min="9219" max="9219" width="6.6640625" style="45" bestFit="1" customWidth="1"/>
    <col min="9220" max="9220" width="32.6640625" style="45" customWidth="1"/>
    <col min="9221" max="9221" width="26.6640625" style="45" customWidth="1"/>
    <col min="9222" max="9222" width="12.33203125" style="45" customWidth="1"/>
    <col min="9223" max="9223" width="55.6640625" style="45" bestFit="1" customWidth="1"/>
    <col min="9224" max="9224" width="13.6640625" style="45" customWidth="1"/>
    <col min="9225" max="9225" width="12.33203125" style="45" customWidth="1"/>
    <col min="9226" max="9226" width="4.88671875" style="45" customWidth="1"/>
    <col min="9227" max="9474" width="9.33203125" style="45"/>
    <col min="9475" max="9475" width="6.6640625" style="45" bestFit="1" customWidth="1"/>
    <col min="9476" max="9476" width="32.6640625" style="45" customWidth="1"/>
    <col min="9477" max="9477" width="26.6640625" style="45" customWidth="1"/>
    <col min="9478" max="9478" width="12.33203125" style="45" customWidth="1"/>
    <col min="9479" max="9479" width="55.6640625" style="45" bestFit="1" customWidth="1"/>
    <col min="9480" max="9480" width="13.6640625" style="45" customWidth="1"/>
    <col min="9481" max="9481" width="12.33203125" style="45" customWidth="1"/>
    <col min="9482" max="9482" width="4.88671875" style="45" customWidth="1"/>
    <col min="9483" max="9730" width="9.33203125" style="45"/>
    <col min="9731" max="9731" width="6.6640625" style="45" bestFit="1" customWidth="1"/>
    <col min="9732" max="9732" width="32.6640625" style="45" customWidth="1"/>
    <col min="9733" max="9733" width="26.6640625" style="45" customWidth="1"/>
    <col min="9734" max="9734" width="12.33203125" style="45" customWidth="1"/>
    <col min="9735" max="9735" width="55.6640625" style="45" bestFit="1" customWidth="1"/>
    <col min="9736" max="9736" width="13.6640625" style="45" customWidth="1"/>
    <col min="9737" max="9737" width="12.33203125" style="45" customWidth="1"/>
    <col min="9738" max="9738" width="4.88671875" style="45" customWidth="1"/>
    <col min="9739" max="9986" width="9.33203125" style="45"/>
    <col min="9987" max="9987" width="6.6640625" style="45" bestFit="1" customWidth="1"/>
    <col min="9988" max="9988" width="32.6640625" style="45" customWidth="1"/>
    <col min="9989" max="9989" width="26.6640625" style="45" customWidth="1"/>
    <col min="9990" max="9990" width="12.33203125" style="45" customWidth="1"/>
    <col min="9991" max="9991" width="55.6640625" style="45" bestFit="1" customWidth="1"/>
    <col min="9992" max="9992" width="13.6640625" style="45" customWidth="1"/>
    <col min="9993" max="9993" width="12.33203125" style="45" customWidth="1"/>
    <col min="9994" max="9994" width="4.88671875" style="45" customWidth="1"/>
    <col min="9995" max="10242" width="9.33203125" style="45"/>
    <col min="10243" max="10243" width="6.6640625" style="45" bestFit="1" customWidth="1"/>
    <col min="10244" max="10244" width="32.6640625" style="45" customWidth="1"/>
    <col min="10245" max="10245" width="26.6640625" style="45" customWidth="1"/>
    <col min="10246" max="10246" width="12.33203125" style="45" customWidth="1"/>
    <col min="10247" max="10247" width="55.6640625" style="45" bestFit="1" customWidth="1"/>
    <col min="10248" max="10248" width="13.6640625" style="45" customWidth="1"/>
    <col min="10249" max="10249" width="12.33203125" style="45" customWidth="1"/>
    <col min="10250" max="10250" width="4.88671875" style="45" customWidth="1"/>
    <col min="10251" max="10498" width="9.33203125" style="45"/>
    <col min="10499" max="10499" width="6.6640625" style="45" bestFit="1" customWidth="1"/>
    <col min="10500" max="10500" width="32.6640625" style="45" customWidth="1"/>
    <col min="10501" max="10501" width="26.6640625" style="45" customWidth="1"/>
    <col min="10502" max="10502" width="12.33203125" style="45" customWidth="1"/>
    <col min="10503" max="10503" width="55.6640625" style="45" bestFit="1" customWidth="1"/>
    <col min="10504" max="10504" width="13.6640625" style="45" customWidth="1"/>
    <col min="10505" max="10505" width="12.33203125" style="45" customWidth="1"/>
    <col min="10506" max="10506" width="4.88671875" style="45" customWidth="1"/>
    <col min="10507" max="10754" width="9.33203125" style="45"/>
    <col min="10755" max="10755" width="6.6640625" style="45" bestFit="1" customWidth="1"/>
    <col min="10756" max="10756" width="32.6640625" style="45" customWidth="1"/>
    <col min="10757" max="10757" width="26.6640625" style="45" customWidth="1"/>
    <col min="10758" max="10758" width="12.33203125" style="45" customWidth="1"/>
    <col min="10759" max="10759" width="55.6640625" style="45" bestFit="1" customWidth="1"/>
    <col min="10760" max="10760" width="13.6640625" style="45" customWidth="1"/>
    <col min="10761" max="10761" width="12.33203125" style="45" customWidth="1"/>
    <col min="10762" max="10762" width="4.88671875" style="45" customWidth="1"/>
    <col min="10763" max="11010" width="9.33203125" style="45"/>
    <col min="11011" max="11011" width="6.6640625" style="45" bestFit="1" customWidth="1"/>
    <col min="11012" max="11012" width="32.6640625" style="45" customWidth="1"/>
    <col min="11013" max="11013" width="26.6640625" style="45" customWidth="1"/>
    <col min="11014" max="11014" width="12.33203125" style="45" customWidth="1"/>
    <col min="11015" max="11015" width="55.6640625" style="45" bestFit="1" customWidth="1"/>
    <col min="11016" max="11016" width="13.6640625" style="45" customWidth="1"/>
    <col min="11017" max="11017" width="12.33203125" style="45" customWidth="1"/>
    <col min="11018" max="11018" width="4.88671875" style="45" customWidth="1"/>
    <col min="11019" max="11266" width="9.33203125" style="45"/>
    <col min="11267" max="11267" width="6.6640625" style="45" bestFit="1" customWidth="1"/>
    <col min="11268" max="11268" width="32.6640625" style="45" customWidth="1"/>
    <col min="11269" max="11269" width="26.6640625" style="45" customWidth="1"/>
    <col min="11270" max="11270" width="12.33203125" style="45" customWidth="1"/>
    <col min="11271" max="11271" width="55.6640625" style="45" bestFit="1" customWidth="1"/>
    <col min="11272" max="11272" width="13.6640625" style="45" customWidth="1"/>
    <col min="11273" max="11273" width="12.33203125" style="45" customWidth="1"/>
    <col min="11274" max="11274" width="4.88671875" style="45" customWidth="1"/>
    <col min="11275" max="11522" width="9.33203125" style="45"/>
    <col min="11523" max="11523" width="6.6640625" style="45" bestFit="1" customWidth="1"/>
    <col min="11524" max="11524" width="32.6640625" style="45" customWidth="1"/>
    <col min="11525" max="11525" width="26.6640625" style="45" customWidth="1"/>
    <col min="11526" max="11526" width="12.33203125" style="45" customWidth="1"/>
    <col min="11527" max="11527" width="55.6640625" style="45" bestFit="1" customWidth="1"/>
    <col min="11528" max="11528" width="13.6640625" style="45" customWidth="1"/>
    <col min="11529" max="11529" width="12.33203125" style="45" customWidth="1"/>
    <col min="11530" max="11530" width="4.88671875" style="45" customWidth="1"/>
    <col min="11531" max="11778" width="9.33203125" style="45"/>
    <col min="11779" max="11779" width="6.6640625" style="45" bestFit="1" customWidth="1"/>
    <col min="11780" max="11780" width="32.6640625" style="45" customWidth="1"/>
    <col min="11781" max="11781" width="26.6640625" style="45" customWidth="1"/>
    <col min="11782" max="11782" width="12.33203125" style="45" customWidth="1"/>
    <col min="11783" max="11783" width="55.6640625" style="45" bestFit="1" customWidth="1"/>
    <col min="11784" max="11784" width="13.6640625" style="45" customWidth="1"/>
    <col min="11785" max="11785" width="12.33203125" style="45" customWidth="1"/>
    <col min="11786" max="11786" width="4.88671875" style="45" customWidth="1"/>
    <col min="11787" max="12034" width="9.33203125" style="45"/>
    <col min="12035" max="12035" width="6.6640625" style="45" bestFit="1" customWidth="1"/>
    <col min="12036" max="12036" width="32.6640625" style="45" customWidth="1"/>
    <col min="12037" max="12037" width="26.6640625" style="45" customWidth="1"/>
    <col min="12038" max="12038" width="12.33203125" style="45" customWidth="1"/>
    <col min="12039" max="12039" width="55.6640625" style="45" bestFit="1" customWidth="1"/>
    <col min="12040" max="12040" width="13.6640625" style="45" customWidth="1"/>
    <col min="12041" max="12041" width="12.33203125" style="45" customWidth="1"/>
    <col min="12042" max="12042" width="4.88671875" style="45" customWidth="1"/>
    <col min="12043" max="12290" width="9.33203125" style="45"/>
    <col min="12291" max="12291" width="6.6640625" style="45" bestFit="1" customWidth="1"/>
    <col min="12292" max="12292" width="32.6640625" style="45" customWidth="1"/>
    <col min="12293" max="12293" width="26.6640625" style="45" customWidth="1"/>
    <col min="12294" max="12294" width="12.33203125" style="45" customWidth="1"/>
    <col min="12295" max="12295" width="55.6640625" style="45" bestFit="1" customWidth="1"/>
    <col min="12296" max="12296" width="13.6640625" style="45" customWidth="1"/>
    <col min="12297" max="12297" width="12.33203125" style="45" customWidth="1"/>
    <col min="12298" max="12298" width="4.88671875" style="45" customWidth="1"/>
    <col min="12299" max="12546" width="9.33203125" style="45"/>
    <col min="12547" max="12547" width="6.6640625" style="45" bestFit="1" customWidth="1"/>
    <col min="12548" max="12548" width="32.6640625" style="45" customWidth="1"/>
    <col min="12549" max="12549" width="26.6640625" style="45" customWidth="1"/>
    <col min="12550" max="12550" width="12.33203125" style="45" customWidth="1"/>
    <col min="12551" max="12551" width="55.6640625" style="45" bestFit="1" customWidth="1"/>
    <col min="12552" max="12552" width="13.6640625" style="45" customWidth="1"/>
    <col min="12553" max="12553" width="12.33203125" style="45" customWidth="1"/>
    <col min="12554" max="12554" width="4.88671875" style="45" customWidth="1"/>
    <col min="12555" max="12802" width="9.33203125" style="45"/>
    <col min="12803" max="12803" width="6.6640625" style="45" bestFit="1" customWidth="1"/>
    <col min="12804" max="12804" width="32.6640625" style="45" customWidth="1"/>
    <col min="12805" max="12805" width="26.6640625" style="45" customWidth="1"/>
    <col min="12806" max="12806" width="12.33203125" style="45" customWidth="1"/>
    <col min="12807" max="12807" width="55.6640625" style="45" bestFit="1" customWidth="1"/>
    <col min="12808" max="12808" width="13.6640625" style="45" customWidth="1"/>
    <col min="12809" max="12809" width="12.33203125" style="45" customWidth="1"/>
    <col min="12810" max="12810" width="4.88671875" style="45" customWidth="1"/>
    <col min="12811" max="13058" width="9.33203125" style="45"/>
    <col min="13059" max="13059" width="6.6640625" style="45" bestFit="1" customWidth="1"/>
    <col min="13060" max="13060" width="32.6640625" style="45" customWidth="1"/>
    <col min="13061" max="13061" width="26.6640625" style="45" customWidth="1"/>
    <col min="13062" max="13062" width="12.33203125" style="45" customWidth="1"/>
    <col min="13063" max="13063" width="55.6640625" style="45" bestFit="1" customWidth="1"/>
    <col min="13064" max="13064" width="13.6640625" style="45" customWidth="1"/>
    <col min="13065" max="13065" width="12.33203125" style="45" customWidth="1"/>
    <col min="13066" max="13066" width="4.88671875" style="45" customWidth="1"/>
    <col min="13067" max="13314" width="9.33203125" style="45"/>
    <col min="13315" max="13315" width="6.6640625" style="45" bestFit="1" customWidth="1"/>
    <col min="13316" max="13316" width="32.6640625" style="45" customWidth="1"/>
    <col min="13317" max="13317" width="26.6640625" style="45" customWidth="1"/>
    <col min="13318" max="13318" width="12.33203125" style="45" customWidth="1"/>
    <col min="13319" max="13319" width="55.6640625" style="45" bestFit="1" customWidth="1"/>
    <col min="13320" max="13320" width="13.6640625" style="45" customWidth="1"/>
    <col min="13321" max="13321" width="12.33203125" style="45" customWidth="1"/>
    <col min="13322" max="13322" width="4.88671875" style="45" customWidth="1"/>
    <col min="13323" max="13570" width="9.33203125" style="45"/>
    <col min="13571" max="13571" width="6.6640625" style="45" bestFit="1" customWidth="1"/>
    <col min="13572" max="13572" width="32.6640625" style="45" customWidth="1"/>
    <col min="13573" max="13573" width="26.6640625" style="45" customWidth="1"/>
    <col min="13574" max="13574" width="12.33203125" style="45" customWidth="1"/>
    <col min="13575" max="13575" width="55.6640625" style="45" bestFit="1" customWidth="1"/>
    <col min="13576" max="13576" width="13.6640625" style="45" customWidth="1"/>
    <col min="13577" max="13577" width="12.33203125" style="45" customWidth="1"/>
    <col min="13578" max="13578" width="4.88671875" style="45" customWidth="1"/>
    <col min="13579" max="13826" width="9.33203125" style="45"/>
    <col min="13827" max="13827" width="6.6640625" style="45" bestFit="1" customWidth="1"/>
    <col min="13828" max="13828" width="32.6640625" style="45" customWidth="1"/>
    <col min="13829" max="13829" width="26.6640625" style="45" customWidth="1"/>
    <col min="13830" max="13830" width="12.33203125" style="45" customWidth="1"/>
    <col min="13831" max="13831" width="55.6640625" style="45" bestFit="1" customWidth="1"/>
    <col min="13832" max="13832" width="13.6640625" style="45" customWidth="1"/>
    <col min="13833" max="13833" width="12.33203125" style="45" customWidth="1"/>
    <col min="13834" max="13834" width="4.88671875" style="45" customWidth="1"/>
    <col min="13835" max="14082" width="9.33203125" style="45"/>
    <col min="14083" max="14083" width="6.6640625" style="45" bestFit="1" customWidth="1"/>
    <col min="14084" max="14084" width="32.6640625" style="45" customWidth="1"/>
    <col min="14085" max="14085" width="26.6640625" style="45" customWidth="1"/>
    <col min="14086" max="14086" width="12.33203125" style="45" customWidth="1"/>
    <col min="14087" max="14087" width="55.6640625" style="45" bestFit="1" customWidth="1"/>
    <col min="14088" max="14088" width="13.6640625" style="45" customWidth="1"/>
    <col min="14089" max="14089" width="12.33203125" style="45" customWidth="1"/>
    <col min="14090" max="14090" width="4.88671875" style="45" customWidth="1"/>
    <col min="14091" max="14338" width="9.33203125" style="45"/>
    <col min="14339" max="14339" width="6.6640625" style="45" bestFit="1" customWidth="1"/>
    <col min="14340" max="14340" width="32.6640625" style="45" customWidth="1"/>
    <col min="14341" max="14341" width="26.6640625" style="45" customWidth="1"/>
    <col min="14342" max="14342" width="12.33203125" style="45" customWidth="1"/>
    <col min="14343" max="14343" width="55.6640625" style="45" bestFit="1" customWidth="1"/>
    <col min="14344" max="14344" width="13.6640625" style="45" customWidth="1"/>
    <col min="14345" max="14345" width="12.33203125" style="45" customWidth="1"/>
    <col min="14346" max="14346" width="4.88671875" style="45" customWidth="1"/>
    <col min="14347" max="14594" width="9.33203125" style="45"/>
    <col min="14595" max="14595" width="6.6640625" style="45" bestFit="1" customWidth="1"/>
    <col min="14596" max="14596" width="32.6640625" style="45" customWidth="1"/>
    <col min="14597" max="14597" width="26.6640625" style="45" customWidth="1"/>
    <col min="14598" max="14598" width="12.33203125" style="45" customWidth="1"/>
    <col min="14599" max="14599" width="55.6640625" style="45" bestFit="1" customWidth="1"/>
    <col min="14600" max="14600" width="13.6640625" style="45" customWidth="1"/>
    <col min="14601" max="14601" width="12.33203125" style="45" customWidth="1"/>
    <col min="14602" max="14602" width="4.88671875" style="45" customWidth="1"/>
    <col min="14603" max="14850" width="9.33203125" style="45"/>
    <col min="14851" max="14851" width="6.6640625" style="45" bestFit="1" customWidth="1"/>
    <col min="14852" max="14852" width="32.6640625" style="45" customWidth="1"/>
    <col min="14853" max="14853" width="26.6640625" style="45" customWidth="1"/>
    <col min="14854" max="14854" width="12.33203125" style="45" customWidth="1"/>
    <col min="14855" max="14855" width="55.6640625" style="45" bestFit="1" customWidth="1"/>
    <col min="14856" max="14856" width="13.6640625" style="45" customWidth="1"/>
    <col min="14857" max="14857" width="12.33203125" style="45" customWidth="1"/>
    <col min="14858" max="14858" width="4.88671875" style="45" customWidth="1"/>
    <col min="14859" max="15106" width="9.33203125" style="45"/>
    <col min="15107" max="15107" width="6.6640625" style="45" bestFit="1" customWidth="1"/>
    <col min="15108" max="15108" width="32.6640625" style="45" customWidth="1"/>
    <col min="15109" max="15109" width="26.6640625" style="45" customWidth="1"/>
    <col min="15110" max="15110" width="12.33203125" style="45" customWidth="1"/>
    <col min="15111" max="15111" width="55.6640625" style="45" bestFit="1" customWidth="1"/>
    <col min="15112" max="15112" width="13.6640625" style="45" customWidth="1"/>
    <col min="15113" max="15113" width="12.33203125" style="45" customWidth="1"/>
    <col min="15114" max="15114" width="4.88671875" style="45" customWidth="1"/>
    <col min="15115" max="15362" width="9.33203125" style="45"/>
    <col min="15363" max="15363" width="6.6640625" style="45" bestFit="1" customWidth="1"/>
    <col min="15364" max="15364" width="32.6640625" style="45" customWidth="1"/>
    <col min="15365" max="15365" width="26.6640625" style="45" customWidth="1"/>
    <col min="15366" max="15366" width="12.33203125" style="45" customWidth="1"/>
    <col min="15367" max="15367" width="55.6640625" style="45" bestFit="1" customWidth="1"/>
    <col min="15368" max="15368" width="13.6640625" style="45" customWidth="1"/>
    <col min="15369" max="15369" width="12.33203125" style="45" customWidth="1"/>
    <col min="15370" max="15370" width="4.88671875" style="45" customWidth="1"/>
    <col min="15371" max="15618" width="9.33203125" style="45"/>
    <col min="15619" max="15619" width="6.6640625" style="45" bestFit="1" customWidth="1"/>
    <col min="15620" max="15620" width="32.6640625" style="45" customWidth="1"/>
    <col min="15621" max="15621" width="26.6640625" style="45" customWidth="1"/>
    <col min="15622" max="15622" width="12.33203125" style="45" customWidth="1"/>
    <col min="15623" max="15623" width="55.6640625" style="45" bestFit="1" customWidth="1"/>
    <col min="15624" max="15624" width="13.6640625" style="45" customWidth="1"/>
    <col min="15625" max="15625" width="12.33203125" style="45" customWidth="1"/>
    <col min="15626" max="15626" width="4.88671875" style="45" customWidth="1"/>
    <col min="15627" max="15874" width="9.33203125" style="45"/>
    <col min="15875" max="15875" width="6.6640625" style="45" bestFit="1" customWidth="1"/>
    <col min="15876" max="15876" width="32.6640625" style="45" customWidth="1"/>
    <col min="15877" max="15877" width="26.6640625" style="45" customWidth="1"/>
    <col min="15878" max="15878" width="12.33203125" style="45" customWidth="1"/>
    <col min="15879" max="15879" width="55.6640625" style="45" bestFit="1" customWidth="1"/>
    <col min="15880" max="15880" width="13.6640625" style="45" customWidth="1"/>
    <col min="15881" max="15881" width="12.33203125" style="45" customWidth="1"/>
    <col min="15882" max="15882" width="4.88671875" style="45" customWidth="1"/>
    <col min="15883" max="16130" width="9.33203125" style="45"/>
    <col min="16131" max="16131" width="6.6640625" style="45" bestFit="1" customWidth="1"/>
    <col min="16132" max="16132" width="32.6640625" style="45" customWidth="1"/>
    <col min="16133" max="16133" width="26.6640625" style="45" customWidth="1"/>
    <col min="16134" max="16134" width="12.33203125" style="45" customWidth="1"/>
    <col min="16135" max="16135" width="55.6640625" style="45" bestFit="1" customWidth="1"/>
    <col min="16136" max="16136" width="13.6640625" style="45" customWidth="1"/>
    <col min="16137" max="16137" width="12.33203125" style="45" customWidth="1"/>
    <col min="16138" max="16138" width="4.88671875" style="45" customWidth="1"/>
    <col min="16139" max="16384" width="9.33203125" style="45"/>
  </cols>
  <sheetData>
    <row r="1" spans="1:10" s="8" customFormat="1" ht="115.2" customHeight="1" x14ac:dyDescent="0.3">
      <c r="A1" s="205" t="s">
        <v>66</v>
      </c>
      <c r="B1" s="206"/>
      <c r="C1" s="206"/>
      <c r="D1" s="206"/>
      <c r="E1" s="206"/>
      <c r="F1" s="206"/>
      <c r="G1" s="206"/>
      <c r="H1" s="206"/>
      <c r="I1" s="206"/>
      <c r="J1" s="7"/>
    </row>
    <row r="2" spans="1:10" s="8" customFormat="1" x14ac:dyDescent="0.3">
      <c r="A2" s="207" t="s">
        <v>0</v>
      </c>
      <c r="B2" s="207"/>
      <c r="C2" s="208"/>
      <c r="D2" s="208"/>
      <c r="E2" s="208"/>
      <c r="F2" s="208"/>
      <c r="G2" s="208"/>
      <c r="H2" s="208"/>
      <c r="I2" s="208"/>
      <c r="J2" s="7"/>
    </row>
    <row r="3" spans="1:10" s="8" customFormat="1" x14ac:dyDescent="0.3">
      <c r="A3" s="207" t="s">
        <v>1</v>
      </c>
      <c r="B3" s="207"/>
      <c r="C3" s="208"/>
      <c r="D3" s="208"/>
      <c r="E3" s="208"/>
      <c r="F3" s="208"/>
      <c r="G3" s="208"/>
      <c r="H3" s="208"/>
      <c r="I3" s="208"/>
      <c r="J3" s="7"/>
    </row>
    <row r="4" spans="1:10" s="8" customFormat="1" x14ac:dyDescent="0.3">
      <c r="A4" s="67"/>
      <c r="B4" s="67" t="s">
        <v>119</v>
      </c>
      <c r="C4" s="68" t="s">
        <v>120</v>
      </c>
      <c r="D4" s="222" t="s">
        <v>121</v>
      </c>
      <c r="E4" s="223"/>
      <c r="F4" s="68">
        <v>3</v>
      </c>
      <c r="G4" s="272" t="s">
        <v>124</v>
      </c>
      <c r="H4" s="273"/>
      <c r="I4" s="68">
        <v>15</v>
      </c>
      <c r="J4" s="7"/>
    </row>
    <row r="5" spans="1:10" s="8" customFormat="1" x14ac:dyDescent="0.3">
      <c r="A5" s="207" t="s">
        <v>2</v>
      </c>
      <c r="B5" s="207"/>
      <c r="C5" s="208" t="s">
        <v>29</v>
      </c>
      <c r="D5" s="208"/>
      <c r="E5" s="208"/>
      <c r="F5" s="208"/>
      <c r="G5" s="208"/>
      <c r="H5" s="208"/>
      <c r="I5" s="208"/>
      <c r="J5" s="7"/>
    </row>
    <row r="6" spans="1:10" s="8" customFormat="1" ht="15.6" thickBot="1" x14ac:dyDescent="0.35">
      <c r="A6" s="9"/>
      <c r="B6" s="7"/>
      <c r="C6" s="211" t="s">
        <v>3</v>
      </c>
      <c r="D6" s="211"/>
      <c r="E6" s="211"/>
      <c r="F6" s="211"/>
      <c r="G6" s="211"/>
      <c r="H6" s="7"/>
      <c r="I6" s="7"/>
      <c r="J6" s="7"/>
    </row>
    <row r="7" spans="1:10" s="8" customFormat="1" ht="28.8" thickBot="1" x14ac:dyDescent="0.35">
      <c r="A7" s="9"/>
      <c r="B7" s="7"/>
      <c r="C7" s="10" t="s">
        <v>4</v>
      </c>
      <c r="D7" s="70"/>
      <c r="E7" s="70"/>
      <c r="F7" s="11" t="s">
        <v>5</v>
      </c>
      <c r="G7" s="12" t="s">
        <v>20</v>
      </c>
      <c r="H7" s="7"/>
      <c r="I7" s="7"/>
      <c r="J7" s="7"/>
    </row>
    <row r="8" spans="1:10" s="8" customFormat="1" x14ac:dyDescent="0.3">
      <c r="A8" s="9"/>
      <c r="B8" s="13"/>
      <c r="C8" s="14" t="s">
        <v>6</v>
      </c>
      <c r="D8" s="71"/>
      <c r="E8" s="71"/>
      <c r="F8" s="15">
        <f>H27</f>
        <v>22</v>
      </c>
      <c r="G8" s="16">
        <f>I27</f>
        <v>0</v>
      </c>
      <c r="H8" s="7"/>
      <c r="I8" s="7"/>
      <c r="J8" s="7"/>
    </row>
    <row r="9" spans="1:10" s="8" customFormat="1" x14ac:dyDescent="0.3">
      <c r="A9" s="9"/>
      <c r="B9" s="13"/>
      <c r="C9" s="17" t="s">
        <v>7</v>
      </c>
      <c r="D9" s="72"/>
      <c r="E9" s="72"/>
      <c r="F9" s="18">
        <f>H51</f>
        <v>57</v>
      </c>
      <c r="G9" s="16">
        <f>I51</f>
        <v>0</v>
      </c>
      <c r="H9" s="7"/>
      <c r="I9" s="7"/>
      <c r="J9" s="7"/>
    </row>
    <row r="10" spans="1:10" s="8" customFormat="1" ht="15" thickBot="1" x14ac:dyDescent="0.35">
      <c r="A10" s="9"/>
      <c r="B10" s="7"/>
      <c r="C10" s="17" t="s">
        <v>30</v>
      </c>
      <c r="D10" s="72"/>
      <c r="E10" s="72"/>
      <c r="F10" s="18">
        <f>H59</f>
        <v>15</v>
      </c>
      <c r="G10" s="19">
        <f>I59</f>
        <v>0</v>
      </c>
      <c r="H10" s="7"/>
      <c r="I10" s="7"/>
      <c r="J10" s="7"/>
    </row>
    <row r="11" spans="1:10" s="8" customFormat="1" ht="15" thickBot="1" x14ac:dyDescent="0.35">
      <c r="A11" s="9"/>
      <c r="B11" s="7"/>
      <c r="C11" s="20" t="s">
        <v>8</v>
      </c>
      <c r="D11" s="73"/>
      <c r="E11" s="73"/>
      <c r="F11" s="21">
        <f>SUM(F8:F10)</f>
        <v>94</v>
      </c>
      <c r="G11" s="22">
        <f>SUM(G8:G10)</f>
        <v>0</v>
      </c>
      <c r="H11" s="7"/>
      <c r="I11" s="7"/>
      <c r="J11" s="7"/>
    </row>
    <row r="12" spans="1:10" s="8" customFormat="1" x14ac:dyDescent="0.3">
      <c r="A12" s="9"/>
      <c r="B12" s="7"/>
      <c r="C12" s="7"/>
      <c r="D12" s="7"/>
      <c r="E12" s="7"/>
      <c r="F12" s="7"/>
      <c r="G12" s="7"/>
      <c r="H12" s="7"/>
      <c r="I12" s="7"/>
      <c r="J12" s="7"/>
    </row>
    <row r="13" spans="1:10" s="60" customFormat="1" ht="81.75" customHeight="1" x14ac:dyDescent="0.3">
      <c r="A13" s="59"/>
      <c r="B13" s="7"/>
      <c r="C13" s="281" t="s">
        <v>54</v>
      </c>
      <c r="D13" s="281"/>
      <c r="E13" s="281"/>
      <c r="F13" s="281"/>
      <c r="G13" s="281"/>
      <c r="H13" s="281"/>
      <c r="I13" s="281"/>
      <c r="J13" s="7"/>
    </row>
    <row r="14" spans="1:10" s="8" customFormat="1" ht="78" customHeight="1" x14ac:dyDescent="0.3">
      <c r="A14" s="9"/>
      <c r="B14" s="7"/>
      <c r="C14" s="282" t="s">
        <v>21</v>
      </c>
      <c r="D14" s="282"/>
      <c r="E14" s="282"/>
      <c r="F14" s="282"/>
      <c r="G14" s="282"/>
      <c r="H14" s="282"/>
      <c r="I14" s="282"/>
      <c r="J14" s="7"/>
    </row>
    <row r="15" spans="1:10" s="8" customFormat="1" ht="88.5" customHeight="1" x14ac:dyDescent="0.3">
      <c r="A15" s="9"/>
      <c r="B15" s="7"/>
      <c r="C15" s="283" t="s">
        <v>68</v>
      </c>
      <c r="D15" s="283"/>
      <c r="E15" s="283"/>
      <c r="F15" s="283"/>
      <c r="G15" s="283"/>
      <c r="H15" s="283"/>
      <c r="I15" s="283"/>
      <c r="J15" s="7"/>
    </row>
    <row r="16" spans="1:10" s="8" customFormat="1" ht="177.75" customHeight="1" x14ac:dyDescent="0.3">
      <c r="A16" s="9"/>
      <c r="B16" s="7"/>
      <c r="C16" s="284" t="s">
        <v>53</v>
      </c>
      <c r="D16" s="285"/>
      <c r="E16" s="285"/>
      <c r="F16" s="286"/>
      <c r="G16" s="286"/>
      <c r="H16" s="286"/>
      <c r="I16" s="287"/>
      <c r="J16" s="7"/>
    </row>
    <row r="17" spans="1:10" s="8" customFormat="1" x14ac:dyDescent="0.3">
      <c r="A17" s="7"/>
      <c r="B17" s="7"/>
      <c r="C17" s="7"/>
      <c r="D17" s="7"/>
      <c r="E17" s="7"/>
      <c r="F17" s="7"/>
      <c r="G17" s="7"/>
      <c r="H17" s="7"/>
      <c r="I17" s="7"/>
      <c r="J17" s="7"/>
    </row>
    <row r="18" spans="1:10" s="8" customFormat="1" ht="27.6" customHeight="1" x14ac:dyDescent="0.3">
      <c r="A18" s="66" t="s">
        <v>9</v>
      </c>
      <c r="B18" s="66" t="s">
        <v>10</v>
      </c>
      <c r="C18" s="66" t="s">
        <v>11</v>
      </c>
      <c r="D18" s="66"/>
      <c r="E18" s="66"/>
      <c r="F18" s="64" t="s">
        <v>12</v>
      </c>
      <c r="G18" s="23" t="s">
        <v>13</v>
      </c>
      <c r="H18" s="66" t="s">
        <v>14</v>
      </c>
      <c r="I18" s="65" t="s">
        <v>15</v>
      </c>
      <c r="J18" s="7"/>
    </row>
    <row r="19" spans="1:10" s="8" customFormat="1" x14ac:dyDescent="0.3">
      <c r="A19" s="24" t="s">
        <v>55</v>
      </c>
      <c r="B19" s="24"/>
      <c r="C19" s="24"/>
      <c r="D19" s="24"/>
      <c r="E19" s="24"/>
      <c r="F19" s="24"/>
      <c r="G19" s="24"/>
      <c r="H19" s="24"/>
      <c r="I19" s="24"/>
      <c r="J19" s="7"/>
    </row>
    <row r="20" spans="1:10" s="8" customFormat="1" ht="158.4" x14ac:dyDescent="0.3">
      <c r="A20" s="25">
        <v>1.1000000000000001</v>
      </c>
      <c r="B20" s="50" t="s">
        <v>81</v>
      </c>
      <c r="C20" s="48" t="s">
        <v>102</v>
      </c>
      <c r="D20" s="48"/>
      <c r="E20" s="48"/>
      <c r="F20" s="27"/>
      <c r="G20" s="55" t="s">
        <v>82</v>
      </c>
      <c r="H20" s="28">
        <v>5</v>
      </c>
      <c r="I20" s="29"/>
      <c r="J20" s="7"/>
    </row>
    <row r="21" spans="1:10" s="8" customFormat="1" ht="172.8" x14ac:dyDescent="0.3">
      <c r="A21" s="25">
        <v>1.2</v>
      </c>
      <c r="B21" s="50" t="s">
        <v>101</v>
      </c>
      <c r="C21" s="55" t="s">
        <v>88</v>
      </c>
      <c r="D21" s="55"/>
      <c r="E21" s="55"/>
      <c r="F21" s="61" t="s">
        <v>44</v>
      </c>
      <c r="G21" s="50" t="s">
        <v>79</v>
      </c>
      <c r="H21" s="28">
        <v>3</v>
      </c>
      <c r="I21" s="29"/>
      <c r="J21" s="7"/>
    </row>
    <row r="22" spans="1:10" s="8" customFormat="1" ht="129.6" x14ac:dyDescent="0.3">
      <c r="A22" s="25">
        <v>1.3</v>
      </c>
      <c r="B22" s="6" t="s">
        <v>56</v>
      </c>
      <c r="C22" s="49" t="s">
        <v>100</v>
      </c>
      <c r="D22" s="49"/>
      <c r="E22" s="49"/>
      <c r="F22" s="31"/>
      <c r="G22" s="50" t="s">
        <v>83</v>
      </c>
      <c r="H22" s="28">
        <v>5</v>
      </c>
      <c r="I22" s="29"/>
      <c r="J22" s="7"/>
    </row>
    <row r="23" spans="1:10" s="8" customFormat="1" ht="144" x14ac:dyDescent="0.3">
      <c r="A23" s="25">
        <v>1.4</v>
      </c>
      <c r="B23" s="6" t="s">
        <v>62</v>
      </c>
      <c r="C23" s="49" t="s">
        <v>84</v>
      </c>
      <c r="D23" s="49"/>
      <c r="E23" s="49"/>
      <c r="F23" s="31"/>
      <c r="G23" s="50" t="s">
        <v>63</v>
      </c>
      <c r="H23" s="28">
        <v>2</v>
      </c>
      <c r="I23" s="29"/>
      <c r="J23" s="7"/>
    </row>
    <row r="24" spans="1:10" s="8" customFormat="1" ht="172.8" x14ac:dyDescent="0.3">
      <c r="A24" s="25">
        <v>1.5</v>
      </c>
      <c r="B24" s="6" t="s">
        <v>57</v>
      </c>
      <c r="C24" s="49" t="s">
        <v>86</v>
      </c>
      <c r="D24" s="49"/>
      <c r="E24" s="49"/>
      <c r="F24" s="31"/>
      <c r="G24" s="50" t="s">
        <v>65</v>
      </c>
      <c r="H24" s="28">
        <v>2</v>
      </c>
      <c r="I24" s="29"/>
      <c r="J24" s="7"/>
    </row>
    <row r="25" spans="1:10" s="8" customFormat="1" ht="144" x14ac:dyDescent="0.3">
      <c r="A25" s="25">
        <v>1.6</v>
      </c>
      <c r="B25" s="6" t="s">
        <v>61</v>
      </c>
      <c r="C25" s="49" t="s">
        <v>85</v>
      </c>
      <c r="D25" s="49"/>
      <c r="E25" s="49"/>
      <c r="F25" s="31"/>
      <c r="G25" s="50" t="s">
        <v>64</v>
      </c>
      <c r="H25" s="28">
        <v>2</v>
      </c>
      <c r="I25" s="29"/>
      <c r="J25" s="7"/>
    </row>
    <row r="26" spans="1:10" s="8" customFormat="1" ht="230.4" x14ac:dyDescent="0.3">
      <c r="A26" s="25">
        <v>1.7</v>
      </c>
      <c r="B26" s="62" t="s">
        <v>58</v>
      </c>
      <c r="C26" s="49" t="s">
        <v>87</v>
      </c>
      <c r="D26" s="49"/>
      <c r="E26" s="49"/>
      <c r="F26" s="31" t="s">
        <v>22</v>
      </c>
      <c r="G26" s="50" t="s">
        <v>59</v>
      </c>
      <c r="H26" s="28">
        <v>3</v>
      </c>
      <c r="I26" s="29"/>
      <c r="J26" s="7"/>
    </row>
    <row r="27" spans="1:10" s="8" customFormat="1" x14ac:dyDescent="0.3">
      <c r="A27" s="25"/>
      <c r="B27" s="26"/>
      <c r="C27" s="30"/>
      <c r="D27" s="30"/>
      <c r="E27" s="30"/>
      <c r="F27" s="32"/>
      <c r="G27" s="33" t="s">
        <v>16</v>
      </c>
      <c r="H27" s="28">
        <f>SUM(H20:H26)</f>
        <v>22</v>
      </c>
      <c r="I27" s="34">
        <f>SUM(I20:I25)</f>
        <v>0</v>
      </c>
      <c r="J27" s="7"/>
    </row>
    <row r="28" spans="1:10" s="8" customFormat="1" ht="28.8" x14ac:dyDescent="0.3">
      <c r="A28" s="24" t="s">
        <v>17</v>
      </c>
      <c r="B28" s="24"/>
      <c r="C28" s="24"/>
      <c r="D28" s="24"/>
      <c r="E28" s="24"/>
      <c r="F28" s="24"/>
      <c r="G28" s="24"/>
      <c r="H28" s="24"/>
      <c r="I28" s="24"/>
      <c r="J28" s="7"/>
    </row>
    <row r="29" spans="1:10" s="8" customFormat="1" ht="38.4" customHeight="1" x14ac:dyDescent="0.3">
      <c r="A29" s="188">
        <v>2.1</v>
      </c>
      <c r="B29" s="209" t="s">
        <v>122</v>
      </c>
      <c r="C29" s="291"/>
      <c r="D29" s="78" t="s">
        <v>114</v>
      </c>
      <c r="E29" s="79">
        <v>11</v>
      </c>
      <c r="F29" s="196">
        <f>(E31+E30)/E29</f>
        <v>1</v>
      </c>
      <c r="G29" s="236" t="s">
        <v>73</v>
      </c>
      <c r="H29" s="278">
        <v>9</v>
      </c>
      <c r="I29" s="182"/>
      <c r="J29" s="7"/>
    </row>
    <row r="30" spans="1:10" s="8" customFormat="1" ht="38.4" customHeight="1" x14ac:dyDescent="0.3">
      <c r="A30" s="189"/>
      <c r="B30" s="192"/>
      <c r="C30" s="292"/>
      <c r="D30" s="78" t="s">
        <v>113</v>
      </c>
      <c r="E30" s="79">
        <v>8</v>
      </c>
      <c r="F30" s="197"/>
      <c r="G30" s="237"/>
      <c r="H30" s="279"/>
      <c r="I30" s="183"/>
      <c r="J30" s="7"/>
    </row>
    <row r="31" spans="1:10" s="8" customFormat="1" ht="38.4" customHeight="1" x14ac:dyDescent="0.3">
      <c r="A31" s="190"/>
      <c r="B31" s="192"/>
      <c r="C31" s="293"/>
      <c r="D31" s="78" t="s">
        <v>112</v>
      </c>
      <c r="E31" s="79">
        <v>3</v>
      </c>
      <c r="F31" s="198"/>
      <c r="G31" s="238"/>
      <c r="H31" s="280"/>
      <c r="I31" s="184"/>
      <c r="J31" s="7"/>
    </row>
    <row r="32" spans="1:10" s="8" customFormat="1" ht="30" customHeight="1" x14ac:dyDescent="0.3">
      <c r="A32" s="188" t="s">
        <v>51</v>
      </c>
      <c r="B32" s="209" t="s">
        <v>95</v>
      </c>
      <c r="C32" s="291" t="s">
        <v>97</v>
      </c>
      <c r="D32" s="78" t="s">
        <v>107</v>
      </c>
      <c r="E32" s="79">
        <v>74</v>
      </c>
      <c r="F32" s="196">
        <f xml:space="preserve"> SUM(E33:E36)/E32</f>
        <v>0.70270270270270274</v>
      </c>
      <c r="G32" s="236" t="s">
        <v>98</v>
      </c>
      <c r="H32" s="278">
        <v>9</v>
      </c>
      <c r="I32" s="182"/>
      <c r="J32" s="7"/>
    </row>
    <row r="33" spans="1:10" s="8" customFormat="1" ht="30" customHeight="1" x14ac:dyDescent="0.3">
      <c r="A33" s="189">
        <v>2.2000000000000002</v>
      </c>
      <c r="B33" s="192" t="s">
        <v>60</v>
      </c>
      <c r="C33" s="292" t="s">
        <v>94</v>
      </c>
      <c r="D33" s="78" t="s">
        <v>108</v>
      </c>
      <c r="E33" s="79">
        <v>28</v>
      </c>
      <c r="F33" s="197"/>
      <c r="G33" s="237" t="s">
        <v>74</v>
      </c>
      <c r="H33" s="279"/>
      <c r="I33" s="183"/>
      <c r="J33" s="7"/>
    </row>
    <row r="34" spans="1:10" s="8" customFormat="1" ht="30" customHeight="1" x14ac:dyDescent="0.3">
      <c r="A34" s="189"/>
      <c r="B34" s="192"/>
      <c r="C34" s="292"/>
      <c r="D34" s="78" t="s">
        <v>111</v>
      </c>
      <c r="E34" s="79">
        <v>16</v>
      </c>
      <c r="F34" s="197"/>
      <c r="G34" s="237"/>
      <c r="H34" s="279"/>
      <c r="I34" s="183"/>
      <c r="J34" s="7"/>
    </row>
    <row r="35" spans="1:10" s="8" customFormat="1" ht="30" customHeight="1" x14ac:dyDescent="0.3">
      <c r="A35" s="189"/>
      <c r="B35" s="192"/>
      <c r="C35" s="292"/>
      <c r="D35" s="78" t="s">
        <v>109</v>
      </c>
      <c r="E35" s="79">
        <v>0</v>
      </c>
      <c r="F35" s="197"/>
      <c r="G35" s="237"/>
      <c r="H35" s="279"/>
      <c r="I35" s="183"/>
      <c r="J35" s="7"/>
    </row>
    <row r="36" spans="1:10" s="8" customFormat="1" ht="30" customHeight="1" x14ac:dyDescent="0.3">
      <c r="A36" s="190">
        <v>2.2999999999999998</v>
      </c>
      <c r="B36" s="192" t="s">
        <v>25</v>
      </c>
      <c r="C36" s="293" t="s">
        <v>96</v>
      </c>
      <c r="D36" s="78" t="s">
        <v>110</v>
      </c>
      <c r="E36" s="79">
        <v>8</v>
      </c>
      <c r="F36" s="198"/>
      <c r="G36" s="238" t="s">
        <v>77</v>
      </c>
      <c r="H36" s="280"/>
      <c r="I36" s="184"/>
      <c r="J36" s="7"/>
    </row>
    <row r="37" spans="1:10" s="8" customFormat="1" ht="144" customHeight="1" x14ac:dyDescent="0.3">
      <c r="A37" s="35">
        <v>2.2000000000000002</v>
      </c>
      <c r="B37" s="51" t="s">
        <v>60</v>
      </c>
      <c r="C37" s="80" t="s">
        <v>94</v>
      </c>
      <c r="D37" s="274"/>
      <c r="E37" s="168"/>
      <c r="F37" s="36"/>
      <c r="G37" s="52" t="s">
        <v>74</v>
      </c>
      <c r="H37" s="37">
        <v>9</v>
      </c>
      <c r="I37" s="81"/>
    </row>
    <row r="38" spans="1:10" s="8" customFormat="1" ht="288" x14ac:dyDescent="0.3">
      <c r="A38" s="35">
        <v>2.4</v>
      </c>
      <c r="B38" s="50" t="s">
        <v>125</v>
      </c>
      <c r="C38" s="49" t="s">
        <v>96</v>
      </c>
      <c r="D38" s="167"/>
      <c r="E38" s="168"/>
      <c r="F38" s="36"/>
      <c r="G38" s="54" t="s">
        <v>76</v>
      </c>
      <c r="H38" s="28">
        <v>6</v>
      </c>
      <c r="I38" s="38"/>
      <c r="J38" s="7"/>
    </row>
    <row r="39" spans="1:10" s="8" customFormat="1" ht="52.95" customHeight="1" x14ac:dyDescent="0.3">
      <c r="A39" s="241">
        <v>2.5</v>
      </c>
      <c r="B39" s="275" t="s">
        <v>26</v>
      </c>
      <c r="C39" s="275" t="s">
        <v>106</v>
      </c>
      <c r="D39" s="78" t="s">
        <v>115</v>
      </c>
      <c r="E39" s="79">
        <v>17</v>
      </c>
      <c r="F39" s="196">
        <f>SUM(E39:E42)/F4/E43</f>
        <v>1.9555555555555555</v>
      </c>
      <c r="G39" s="256" t="s">
        <v>75</v>
      </c>
      <c r="H39" s="278">
        <v>6</v>
      </c>
      <c r="I39" s="182"/>
      <c r="J39" s="7"/>
    </row>
    <row r="40" spans="1:10" s="8" customFormat="1" ht="52.95" customHeight="1" x14ac:dyDescent="0.3">
      <c r="A40" s="242"/>
      <c r="B40" s="276"/>
      <c r="C40" s="276"/>
      <c r="D40" s="78" t="s">
        <v>116</v>
      </c>
      <c r="E40" s="79">
        <v>23</v>
      </c>
      <c r="F40" s="197"/>
      <c r="G40" s="257"/>
      <c r="H40" s="279"/>
      <c r="I40" s="183"/>
      <c r="J40" s="7"/>
    </row>
    <row r="41" spans="1:10" s="8" customFormat="1" ht="52.95" customHeight="1" x14ac:dyDescent="0.3">
      <c r="A41" s="242"/>
      <c r="B41" s="276"/>
      <c r="C41" s="276"/>
      <c r="D41" s="78" t="s">
        <v>117</v>
      </c>
      <c r="E41" s="79">
        <v>0</v>
      </c>
      <c r="F41" s="197"/>
      <c r="G41" s="257"/>
      <c r="H41" s="279"/>
      <c r="I41" s="183"/>
      <c r="J41" s="7"/>
    </row>
    <row r="42" spans="1:10" s="8" customFormat="1" ht="52.95" customHeight="1" x14ac:dyDescent="0.3">
      <c r="A42" s="242"/>
      <c r="B42" s="276"/>
      <c r="C42" s="276"/>
      <c r="D42" s="78" t="s">
        <v>118</v>
      </c>
      <c r="E42" s="79">
        <v>4</v>
      </c>
      <c r="F42" s="197"/>
      <c r="G42" s="257"/>
      <c r="H42" s="279"/>
      <c r="I42" s="183"/>
      <c r="J42" s="7"/>
    </row>
    <row r="43" spans="1:10" s="8" customFormat="1" ht="52.95" customHeight="1" x14ac:dyDescent="0.3">
      <c r="A43" s="243"/>
      <c r="B43" s="277"/>
      <c r="C43" s="277"/>
      <c r="D43" s="78" t="s">
        <v>123</v>
      </c>
      <c r="E43" s="79">
        <f>(I4*0.5)</f>
        <v>7.5</v>
      </c>
      <c r="F43" s="198"/>
      <c r="G43" s="258"/>
      <c r="H43" s="280"/>
      <c r="I43" s="184"/>
      <c r="J43" s="7"/>
    </row>
    <row r="44" spans="1:10" s="8" customFormat="1" ht="172.8" x14ac:dyDescent="0.3">
      <c r="A44" s="35" t="s">
        <v>35</v>
      </c>
      <c r="B44" s="53" t="s">
        <v>52</v>
      </c>
      <c r="C44" s="69" t="s">
        <v>99</v>
      </c>
      <c r="D44" s="69"/>
      <c r="E44" s="69"/>
      <c r="F44" s="39"/>
      <c r="G44" s="54" t="s">
        <v>71</v>
      </c>
      <c r="H44" s="28">
        <v>0</v>
      </c>
      <c r="I44" s="38"/>
      <c r="J44" s="7"/>
    </row>
    <row r="45" spans="1:10" s="8" customFormat="1" ht="230.4" x14ac:dyDescent="0.3">
      <c r="A45" s="35">
        <v>2.7</v>
      </c>
      <c r="B45" s="50" t="s">
        <v>72</v>
      </c>
      <c r="C45" s="69" t="s">
        <v>103</v>
      </c>
      <c r="D45" s="69"/>
      <c r="E45" s="69"/>
      <c r="F45" s="39" t="s">
        <v>27</v>
      </c>
      <c r="G45" s="63" t="s">
        <v>78</v>
      </c>
      <c r="H45" s="28">
        <v>10</v>
      </c>
      <c r="I45" s="38"/>
      <c r="J45" s="7"/>
    </row>
    <row r="46" spans="1:10" s="8" customFormat="1" ht="144" x14ac:dyDescent="0.3">
      <c r="A46" s="35">
        <v>2.8</v>
      </c>
      <c r="B46" s="51" t="s">
        <v>39</v>
      </c>
      <c r="C46" s="202" t="s">
        <v>18</v>
      </c>
      <c r="D46" s="75"/>
      <c r="E46" s="75"/>
      <c r="F46" s="31"/>
      <c r="G46" s="294" t="s">
        <v>28</v>
      </c>
      <c r="H46" s="179">
        <v>8</v>
      </c>
      <c r="I46" s="182"/>
      <c r="J46" s="7"/>
    </row>
    <row r="47" spans="1:10" s="8" customFormat="1" ht="28.8" x14ac:dyDescent="0.3">
      <c r="A47" s="35" t="s">
        <v>40</v>
      </c>
      <c r="B47" s="51" t="s">
        <v>45</v>
      </c>
      <c r="C47" s="203"/>
      <c r="D47" s="76"/>
      <c r="E47" s="76"/>
      <c r="F47" s="31" t="s">
        <v>44</v>
      </c>
      <c r="G47" s="295"/>
      <c r="H47" s="180"/>
      <c r="I47" s="183"/>
      <c r="J47" s="7"/>
    </row>
    <row r="48" spans="1:10" ht="43.2" x14ac:dyDescent="0.3">
      <c r="A48" s="35" t="s">
        <v>41</v>
      </c>
      <c r="B48" s="51" t="s">
        <v>46</v>
      </c>
      <c r="C48" s="203"/>
      <c r="D48" s="76"/>
      <c r="E48" s="76"/>
      <c r="F48" s="31" t="s">
        <v>44</v>
      </c>
      <c r="G48" s="295"/>
      <c r="H48" s="180"/>
      <c r="I48" s="183"/>
    </row>
    <row r="49" spans="1:10" ht="43.2" x14ac:dyDescent="0.3">
      <c r="A49" s="35" t="s">
        <v>42</v>
      </c>
      <c r="B49" s="51" t="s">
        <v>47</v>
      </c>
      <c r="C49" s="203"/>
      <c r="D49" s="76"/>
      <c r="E49" s="76"/>
      <c r="F49" s="31" t="s">
        <v>44</v>
      </c>
      <c r="G49" s="295"/>
      <c r="H49" s="180"/>
      <c r="I49" s="183"/>
    </row>
    <row r="50" spans="1:10" ht="72" x14ac:dyDescent="0.3">
      <c r="A50" s="35" t="s">
        <v>43</v>
      </c>
      <c r="B50" s="51" t="s">
        <v>48</v>
      </c>
      <c r="C50" s="204"/>
      <c r="D50" s="77"/>
      <c r="E50" s="77"/>
      <c r="F50" s="31" t="s">
        <v>44</v>
      </c>
      <c r="G50" s="296"/>
      <c r="H50" s="181"/>
      <c r="I50" s="184"/>
    </row>
    <row r="51" spans="1:10" x14ac:dyDescent="0.3">
      <c r="A51" s="56"/>
      <c r="B51" s="57"/>
      <c r="C51" s="57"/>
      <c r="D51" s="57"/>
      <c r="E51" s="57"/>
      <c r="F51" s="57"/>
      <c r="G51" s="58" t="s">
        <v>19</v>
      </c>
      <c r="H51" s="40">
        <f>SUM(H29:H50)</f>
        <v>57</v>
      </c>
      <c r="I51" s="41">
        <f>SUM(I29:I50)</f>
        <v>0</v>
      </c>
    </row>
    <row r="52" spans="1:10" s="8" customFormat="1" x14ac:dyDescent="0.3">
      <c r="A52" s="288" t="s">
        <v>30</v>
      </c>
      <c r="B52" s="289"/>
      <c r="C52" s="289"/>
      <c r="D52" s="289"/>
      <c r="E52" s="289"/>
      <c r="F52" s="289"/>
      <c r="G52" s="289"/>
      <c r="H52" s="289"/>
      <c r="I52" s="290"/>
      <c r="J52" s="7"/>
    </row>
    <row r="53" spans="1:10" ht="302.39999999999998" x14ac:dyDescent="0.3">
      <c r="A53" s="35">
        <v>3.1</v>
      </c>
      <c r="B53" s="53" t="s">
        <v>32</v>
      </c>
      <c r="C53" s="49" t="s">
        <v>91</v>
      </c>
      <c r="D53" s="49"/>
      <c r="E53" s="49"/>
      <c r="F53" s="36"/>
      <c r="G53" s="47" t="s">
        <v>33</v>
      </c>
      <c r="H53" s="28">
        <v>5</v>
      </c>
      <c r="I53" s="38"/>
    </row>
    <row r="54" spans="1:10" ht="115.2" x14ac:dyDescent="0.3">
      <c r="A54" s="35" t="s">
        <v>49</v>
      </c>
      <c r="B54" s="46" t="s">
        <v>50</v>
      </c>
      <c r="C54" s="49" t="s">
        <v>90</v>
      </c>
      <c r="D54" s="49"/>
      <c r="E54" s="49"/>
      <c r="F54" s="36"/>
      <c r="G54" s="47" t="s">
        <v>33</v>
      </c>
      <c r="H54" s="28">
        <v>5</v>
      </c>
      <c r="I54" s="38"/>
    </row>
    <row r="55" spans="1:10" s="8" customFormat="1" ht="115.2" x14ac:dyDescent="0.3">
      <c r="A55" s="35">
        <v>3.2</v>
      </c>
      <c r="B55" s="53" t="s">
        <v>34</v>
      </c>
      <c r="C55" s="49" t="s">
        <v>89</v>
      </c>
      <c r="D55" s="49"/>
      <c r="E55" s="49"/>
      <c r="F55" s="36"/>
      <c r="G55" s="47" t="s">
        <v>70</v>
      </c>
      <c r="H55" s="28">
        <v>0</v>
      </c>
      <c r="I55" s="38"/>
      <c r="J55" s="7"/>
    </row>
    <row r="56" spans="1:10" ht="86.4" x14ac:dyDescent="0.3">
      <c r="A56" s="35">
        <v>3.3</v>
      </c>
      <c r="B56" s="53" t="s">
        <v>105</v>
      </c>
      <c r="C56" s="49" t="s">
        <v>104</v>
      </c>
      <c r="D56" s="49"/>
      <c r="E56" s="49"/>
      <c r="F56" s="36"/>
      <c r="G56" s="47" t="s">
        <v>37</v>
      </c>
      <c r="H56" s="28">
        <v>5</v>
      </c>
      <c r="I56" s="38"/>
    </row>
    <row r="57" spans="1:10" ht="144" x14ac:dyDescent="0.3">
      <c r="A57" s="25">
        <v>3.4</v>
      </c>
      <c r="B57" s="46" t="s">
        <v>23</v>
      </c>
      <c r="C57" s="49" t="s">
        <v>24</v>
      </c>
      <c r="D57" s="49"/>
      <c r="E57" s="49"/>
      <c r="F57" s="31"/>
      <c r="G57" s="50" t="s">
        <v>69</v>
      </c>
      <c r="H57" s="28">
        <v>0</v>
      </c>
      <c r="I57" s="29"/>
    </row>
    <row r="58" spans="1:10" ht="115.2" x14ac:dyDescent="0.3">
      <c r="A58" s="25">
        <v>3.5</v>
      </c>
      <c r="B58" s="53" t="s">
        <v>67</v>
      </c>
      <c r="C58" s="49" t="s">
        <v>92</v>
      </c>
      <c r="D58" s="49"/>
      <c r="E58" s="49"/>
      <c r="F58" s="31"/>
      <c r="G58" s="55" t="s">
        <v>93</v>
      </c>
      <c r="H58" s="28">
        <v>0</v>
      </c>
      <c r="I58" s="29"/>
    </row>
    <row r="59" spans="1:10" x14ac:dyDescent="0.3">
      <c r="A59" s="56"/>
      <c r="B59" s="57"/>
      <c r="C59" s="57"/>
      <c r="D59" s="57"/>
      <c r="E59" s="57"/>
      <c r="F59" s="57"/>
      <c r="G59" s="58" t="s">
        <v>31</v>
      </c>
      <c r="H59" s="40">
        <f>SUM(H53:H58)</f>
        <v>15</v>
      </c>
      <c r="I59" s="41">
        <f>SUM(I42:I57)</f>
        <v>0</v>
      </c>
    </row>
  </sheetData>
  <mergeCells count="42">
    <mergeCell ref="A1:I1"/>
    <mergeCell ref="A2:B2"/>
    <mergeCell ref="C2:I2"/>
    <mergeCell ref="A3:B3"/>
    <mergeCell ref="C3:I3"/>
    <mergeCell ref="A52:I52"/>
    <mergeCell ref="B29:B31"/>
    <mergeCell ref="A29:A31"/>
    <mergeCell ref="C29:C31"/>
    <mergeCell ref="G29:G31"/>
    <mergeCell ref="A32:A36"/>
    <mergeCell ref="B32:B36"/>
    <mergeCell ref="C32:C36"/>
    <mergeCell ref="G32:G36"/>
    <mergeCell ref="H32:H36"/>
    <mergeCell ref="C46:C50"/>
    <mergeCell ref="G46:G50"/>
    <mergeCell ref="H46:H50"/>
    <mergeCell ref="I46:I50"/>
    <mergeCell ref="I32:I36"/>
    <mergeCell ref="I39:I43"/>
    <mergeCell ref="C39:C43"/>
    <mergeCell ref="H29:H31"/>
    <mergeCell ref="I29:I31"/>
    <mergeCell ref="F29:F31"/>
    <mergeCell ref="F32:F36"/>
    <mergeCell ref="A39:A43"/>
    <mergeCell ref="G4:H4"/>
    <mergeCell ref="D38:E38"/>
    <mergeCell ref="D37:E37"/>
    <mergeCell ref="B39:B43"/>
    <mergeCell ref="G39:G43"/>
    <mergeCell ref="F39:F43"/>
    <mergeCell ref="H39:H43"/>
    <mergeCell ref="C6:G6"/>
    <mergeCell ref="C13:I13"/>
    <mergeCell ref="C14:I14"/>
    <mergeCell ref="C15:I15"/>
    <mergeCell ref="C16:I16"/>
    <mergeCell ref="A5:B5"/>
    <mergeCell ref="C5:I5"/>
    <mergeCell ref="D4:E4"/>
  </mergeCells>
  <dataValidations count="19">
    <dataValidation type="list" allowBlank="1" showInputMessage="1" showErrorMessage="1" sqref="I32">
      <formula1>"9, 6, 0"</formula1>
    </dataValidation>
    <dataValidation type="list" allowBlank="1" showInputMessage="1" showErrorMessage="1" sqref="I46:I50">
      <formula1>"8, 0"</formula1>
    </dataValidation>
    <dataValidation type="list" allowBlank="1" showInputMessage="1" showErrorMessage="1" sqref="I45">
      <formula1>"10, 0"</formula1>
    </dataValidation>
    <dataValidation type="list" allowBlank="1" showInputMessage="1" showErrorMessage="1" sqref="I38:I39">
      <formula1>"6, 4, 2"</formula1>
    </dataValidation>
    <dataValidation type="list" allowBlank="1" showInputMessage="1" showErrorMessage="1" sqref="I29:I31">
      <formula1>"9, 6, 3 "</formula1>
    </dataValidation>
    <dataValidation type="list" allowBlank="1" showInputMessage="1" showErrorMessage="1" sqref="I26">
      <formula1>"3,2,1, N/A"</formula1>
    </dataValidation>
    <dataValidation type="list" allowBlank="1" showInputMessage="1" showErrorMessage="1" sqref="I25">
      <formula1>"2,0 "</formula1>
    </dataValidation>
    <dataValidation type="list" allowBlank="1" showInputMessage="1" showErrorMessage="1" sqref="I24">
      <formula1>"2, 0"</formula1>
    </dataValidation>
    <dataValidation type="list" allowBlank="1" showInputMessage="1" showErrorMessage="1" sqref="I23">
      <formula1>"2,0"</formula1>
    </dataValidation>
    <dataValidation type="list" allowBlank="1" showInputMessage="1" showErrorMessage="1" sqref="I22">
      <formula1>"5,0"</formula1>
    </dataValidation>
    <dataValidation type="list" allowBlank="1" showInputMessage="1" showErrorMessage="1" sqref="I21">
      <formula1>"3, 0, N/A"</formula1>
    </dataValidation>
    <dataValidation type="list" allowBlank="1" showInputMessage="1" showErrorMessage="1" sqref="I20">
      <formula1>"5, 3, 0"</formula1>
    </dataValidation>
    <dataValidation type="list" allowBlank="1" showInputMessage="1" showErrorMessage="1" sqref="I44">
      <formula1>"0,-3 ,-5"</formula1>
    </dataValidation>
    <dataValidation type="list" allowBlank="1" showInputMessage="1" showErrorMessage="1" sqref="I55">
      <formula1>"0,-10"</formula1>
    </dataValidation>
    <dataValidation type="list" allowBlank="1" showInputMessage="1" showErrorMessage="1" sqref="I57">
      <formula1>"0, -6"</formula1>
    </dataValidation>
    <dataValidation type="list" operator="lessThan" allowBlank="1" showInputMessage="1" showErrorMessage="1" sqref="I58">
      <formula1>"0, -5, -10, -15, -20"</formula1>
    </dataValidation>
    <dataValidation type="list" allowBlank="1" showInputMessage="1" showErrorMessage="1" sqref="C4">
      <formula1>"RRH, PSH- Rental Assistance, PSH-Leasing"</formula1>
    </dataValidation>
    <dataValidation type="list" allowBlank="1" showInputMessage="1" showErrorMessage="1" sqref="F4">
      <formula1>"1, 2, 3, 4"</formula1>
    </dataValidation>
    <dataValidation type="list" allowBlank="1" showInputMessage="1" showErrorMessage="1" sqref="I37">
      <formula1>"9,6,3"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PSH Project</vt:lpstr>
      <vt:lpstr>RRH Project</vt:lpstr>
      <vt:lpstr>1ST Year Projects </vt:lpstr>
      <vt:lpstr>'PSH Project'!Print_Area</vt:lpstr>
      <vt:lpstr>'PSH Project'!Print_Titles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Kariem Ali</dc:creator>
  <cp:lastModifiedBy>Jim Ward</cp:lastModifiedBy>
  <cp:lastPrinted>2018-03-22T21:13:03Z</cp:lastPrinted>
  <dcterms:created xsi:type="dcterms:W3CDTF">2017-07-23T21:20:31Z</dcterms:created>
  <dcterms:modified xsi:type="dcterms:W3CDTF">2018-04-20T17:35:00Z</dcterms:modified>
</cp:coreProperties>
</file>